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drawings/drawing3.xml" ContentType="application/vnd.openxmlformats-officedocument.drawing+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drawings/drawing4.xml" ContentType="application/vnd.openxmlformats-officedocument.drawing+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HA\Housing\HOME\HOME\HOME Application\HOME Application 2024\"/>
    </mc:Choice>
  </mc:AlternateContent>
  <xr:revisionPtr revIDLastSave="0" documentId="13_ncr:1_{3E4F809F-31D4-459E-9A8E-11F8636D046E}" xr6:coauthVersionLast="47" xr6:coauthVersionMax="47" xr10:uidLastSave="{00000000-0000-0000-0000-000000000000}"/>
  <bookViews>
    <workbookView xWindow="25080" yWindow="-600" windowWidth="29040" windowHeight="15840" tabRatio="910" activeTab="13" xr2:uid="{00000000-000D-0000-FFFF-FFFF00000000}"/>
  </bookViews>
  <sheets>
    <sheet name="Application" sheetId="31" r:id="rId1"/>
    <sheet name="Checklist" sheetId="32" r:id="rId2"/>
    <sheet name="Exhibit A" sheetId="47" r:id="rId3"/>
    <sheet name="Exhibit B (CHDO Cert)_OLD" sheetId="35" state="hidden" r:id="rId4"/>
    <sheet name="Exhibit B (CHDO Cert)" sheetId="48" r:id="rId5"/>
    <sheet name="Exhibit C" sheetId="37" r:id="rId6"/>
    <sheet name="Exhibit D" sheetId="46" r:id="rId7"/>
    <sheet name="Exhibit E" sheetId="39" r:id="rId8"/>
    <sheet name="Exhibit F" sheetId="41" r:id="rId9"/>
    <sheet name="Exhibit G" sheetId="40" r:id="rId10"/>
    <sheet name="Exhibit H" sheetId="43" r:id="rId11"/>
    <sheet name="Exhibit I" sheetId="44" r:id="rId12"/>
    <sheet name="Exhibit J" sheetId="45" r:id="rId13"/>
    <sheet name="Exhibit K" sheetId="49" r:id="rId14"/>
    <sheet name="Development Budget" sheetId="1" r:id="rId15"/>
    <sheet name="Assumptions &amp; Input data" sheetId="2" r:id="rId16"/>
    <sheet name="Underwriting Summary" sheetId="3" r:id="rId17"/>
    <sheet name="Construction Cost" sheetId="4" r:id="rId18"/>
    <sheet name="Operating Proforma 1st Yr" sheetId="5" r:id="rId19"/>
    <sheet name="Operating Proforma 2-7th Yr." sheetId="6" r:id="rId20"/>
    <sheet name="15 Yr Proforma" sheetId="7" r:id="rId21"/>
    <sheet name="TCAC Cost Summary Worksheet" sheetId="42" r:id="rId22"/>
  </sheets>
  <definedNames>
    <definedName name="Check11" localSheetId="9">'Exhibit G'!#REF!</definedName>
    <definedName name="Check2" localSheetId="9">'Exhibit G'!#REF!</definedName>
    <definedName name="Check3" localSheetId="9">'Exhibit G'!#REF!</definedName>
    <definedName name="Check4" localSheetId="9">'Exhibit G'!#REF!</definedName>
    <definedName name="Check5" localSheetId="9">'Exhibit G'!#REF!</definedName>
    <definedName name="Check6" localSheetId="9">'Exhibit G'!#REF!</definedName>
    <definedName name="Check7" localSheetId="9">'Exhibit G'!#REF!</definedName>
    <definedName name="Check8" localSheetId="9">'Exhibit G'!#REF!</definedName>
    <definedName name="Check9" localSheetId="9">'Exhibit G'!#REF!</definedName>
    <definedName name="http___www.rivcoeda.org_RiversideCountyDemogrraphicsNavOnly_Demographics_tabid_1110_Default.aspx">Application!$B$191</definedName>
    <definedName name="_xlnm.Print_Area" localSheetId="1">Checklist!$A$1:$J$68</definedName>
    <definedName name="_xlnm.Print_Area" localSheetId="10">'Exhibit H'!$A$1:$J$55</definedName>
    <definedName name="_xlnm.Print_Area" localSheetId="11">'Exhibit I'!$A$1:$J$34</definedName>
    <definedName name="_xlnm.Print_Area" localSheetId="21">'TCAC Cost Summary Worksheet'!$A$1:$H$46</definedName>
    <definedName name="Text1172" localSheetId="6">'Exhibit D'!$B$16</definedName>
    <definedName name="Text1174" localSheetId="6">'Exhibit D'!$B$17</definedName>
    <definedName name="Text1176" localSheetId="6">'Exhibit D'!$B$18</definedName>
    <definedName name="Text1178" localSheetId="6">'Exhibit D'!$B$19</definedName>
    <definedName name="Text1180" localSheetId="6">'Exhibit D'!$B$20</definedName>
    <definedName name="Text1182" localSheetId="6">'Exhibit D'!$B$21</definedName>
    <definedName name="Text1184" localSheetId="6">'Exhibit D'!$B$22</definedName>
    <definedName name="Text1190" localSheetId="6">'Exhibit D'!$A$20</definedName>
    <definedName name="Text1191" localSheetId="6">'Exhibit D'!$A$21</definedName>
    <definedName name="Text1192" localSheetId="6">'Exhibit D'!$A$22</definedName>
    <definedName name="Text1193" localSheetId="6">'Exhibit D'!$A$23</definedName>
    <definedName name="Text1194" localSheetId="6">'Exhibit D'!$A$24</definedName>
    <definedName name="Text1195" localSheetId="6">'Exhibit D'!$A$25</definedName>
    <definedName name="Text1196" localSheetId="6">'Exhibit D'!$A$26</definedName>
    <definedName name="Text1197" localSheetId="6">'Exhibit D'!$A$27</definedName>
    <definedName name="Text1198" localSheetId="6">'Exhibit D'!$A$28</definedName>
    <definedName name="Text1199" localSheetId="6">'Exhibit D'!$A$29</definedName>
    <definedName name="Text1200" localSheetId="6">'Exhibit D'!$A$30</definedName>
    <definedName name="Text1201" localSheetId="6">'Exhibit D'!$A$31</definedName>
    <definedName name="Text1202" localSheetId="6">'Exhibit D'!$A$32</definedName>
    <definedName name="Text1203" localSheetId="6">'Exhibit D'!$A$33</definedName>
    <definedName name="Text1204" localSheetId="6">'Exhibit D'!$A$34</definedName>
    <definedName name="Text1205" localSheetId="6">'Exhibit D'!$A$35</definedName>
    <definedName name="Text1206" localSheetId="6">'Exhibit D'!$A$36</definedName>
    <definedName name="Text1207" localSheetId="6">'Exhibit D'!$A$37</definedName>
    <definedName name="Text1208" localSheetId="6">'Exhibit D'!$A$38</definedName>
    <definedName name="Text1209" localSheetId="6">'Exhibit D'!$A$39</definedName>
    <definedName name="Text1210" localSheetId="6">'Exhibit D'!$A$43</definedName>
    <definedName name="Text1211" localSheetId="6">'Exhibit D'!$A$42</definedName>
    <definedName name="Text1212" localSheetId="6">'Exhibit D'!$A$40</definedName>
    <definedName name="Text1213" localSheetId="6">'Exhibit D'!$D$16</definedName>
    <definedName name="Text1214" localSheetId="6">'Exhibit D'!$D$17</definedName>
    <definedName name="Text1215" localSheetId="6">'Exhibit D'!$D$18</definedName>
    <definedName name="Text1216" localSheetId="6">'Exhibit D'!$D$19</definedName>
    <definedName name="Text1217" localSheetId="6">'Exhibit D'!$D$20</definedName>
    <definedName name="Text1218" localSheetId="6">'Exhibit D'!$D$21</definedName>
    <definedName name="Text1219" localSheetId="6">'Exhibit D'!$D$22</definedName>
    <definedName name="Text1220" localSheetId="6">'Exhibit D'!$D$23</definedName>
    <definedName name="Text1221" localSheetId="6">'Exhibit D'!$D$24</definedName>
    <definedName name="Text1222" localSheetId="6">'Exhibit D'!$D$25</definedName>
    <definedName name="Text1223" localSheetId="6">'Exhibit D'!$D$26</definedName>
    <definedName name="Text1224" localSheetId="6">'Exhibit D'!$D$27</definedName>
    <definedName name="Text1225" localSheetId="6">'Exhibit D'!$D$28</definedName>
    <definedName name="Text1226" localSheetId="6">'Exhibit D'!$D$29</definedName>
    <definedName name="Text1227" localSheetId="6">'Exhibit D'!$D$30</definedName>
    <definedName name="Text1228" localSheetId="6">'Exhibit D'!$D$31</definedName>
    <definedName name="Text1229" localSheetId="6">'Exhibit D'!$D$32</definedName>
    <definedName name="Text1230" localSheetId="6">'Exhibit D'!$D$33</definedName>
    <definedName name="Text1231" localSheetId="6">'Exhibit D'!$D$34</definedName>
    <definedName name="Text1232" localSheetId="6">'Exhibit D'!$D$35</definedName>
    <definedName name="Text1233" localSheetId="6">'Exhibit D'!$D$36</definedName>
    <definedName name="Text1234" localSheetId="6">'Exhibit D'!$D$37</definedName>
    <definedName name="Text1235" localSheetId="6">'Exhibit D'!$D$38</definedName>
    <definedName name="Text1236" localSheetId="6">'Exhibit D'!$D$39</definedName>
    <definedName name="Text1237" localSheetId="6">'Exhibit D'!$D$40</definedName>
    <definedName name="Text1238" localSheetId="6">'Exhibit D'!$D$42</definedName>
    <definedName name="Text1239" localSheetId="6">'Exhibit D'!$D$43</definedName>
    <definedName name="Text1240" localSheetId="6">'Exhibit D'!$E$16</definedName>
    <definedName name="Text1241" localSheetId="6">'Exhibit D'!$E$17</definedName>
    <definedName name="Text1242" localSheetId="6">'Exhibit D'!$E$18</definedName>
    <definedName name="Text1243" localSheetId="6">'Exhibit D'!$E$19</definedName>
    <definedName name="Text1244" localSheetId="6">'Exhibit D'!$E$20</definedName>
    <definedName name="Text1245" localSheetId="6">'Exhibit D'!$E$21</definedName>
    <definedName name="Text1246" localSheetId="6">'Exhibit D'!$E$22</definedName>
    <definedName name="Text1247" localSheetId="6">'Exhibit D'!$E$23</definedName>
    <definedName name="Text1248" localSheetId="6">'Exhibit D'!$E$24</definedName>
    <definedName name="Text1249" localSheetId="6">'Exhibit D'!$E$25</definedName>
    <definedName name="Text1250" localSheetId="6">'Exhibit D'!$E$26</definedName>
    <definedName name="Text1251" localSheetId="6">'Exhibit D'!$E$27</definedName>
    <definedName name="Text1252" localSheetId="6">'Exhibit D'!$E$28</definedName>
    <definedName name="Text1253" localSheetId="6">'Exhibit D'!$E$29</definedName>
    <definedName name="Text1254" localSheetId="6">'Exhibit D'!$E$30</definedName>
    <definedName name="Text1255" localSheetId="6">'Exhibit D'!$E$31</definedName>
    <definedName name="Text1256" localSheetId="6">'Exhibit D'!$E$32</definedName>
    <definedName name="Text1257" localSheetId="6">'Exhibit D'!$E$33</definedName>
    <definedName name="Text1258" localSheetId="6">'Exhibit D'!$E$34</definedName>
    <definedName name="Text1259" localSheetId="6">'Exhibit D'!$E$35</definedName>
    <definedName name="Text1260" localSheetId="6">'Exhibit D'!$E$36</definedName>
    <definedName name="Text1261" localSheetId="6">'Exhibit D'!$E$37</definedName>
    <definedName name="Text1262" localSheetId="6">'Exhibit D'!$E$38</definedName>
    <definedName name="Text1263" localSheetId="6">'Exhibit D'!$E$43</definedName>
    <definedName name="Text1264" localSheetId="6">'Exhibit D'!$E$42</definedName>
    <definedName name="Text1265" localSheetId="6">'Exhibit D'!$E$40</definedName>
    <definedName name="Text1266" localSheetId="6">'Exhibit D'!$E$39</definedName>
    <definedName name="Text1267" localSheetId="6">'Exhibit D'!$F$16</definedName>
    <definedName name="Text1268" localSheetId="6">'Exhibit D'!$F$17</definedName>
    <definedName name="Text1269" localSheetId="6">'Exhibit D'!$F$18</definedName>
    <definedName name="Text1270" localSheetId="6">'Exhibit D'!$F$19</definedName>
    <definedName name="Text1271" localSheetId="6">'Exhibit D'!$F$20</definedName>
    <definedName name="Text1272" localSheetId="6">'Exhibit D'!$F$22</definedName>
    <definedName name="Text1273" localSheetId="6">'Exhibit D'!$F$23</definedName>
    <definedName name="Text1274" localSheetId="6">'Exhibit D'!$F$24</definedName>
    <definedName name="Text1275" localSheetId="6">'Exhibit D'!$F$25</definedName>
    <definedName name="Text1276" localSheetId="6">'Exhibit D'!$F$26</definedName>
    <definedName name="Text1277" localSheetId="6">'Exhibit D'!$F$27</definedName>
    <definedName name="Text1278" localSheetId="6">'Exhibit D'!$F$28</definedName>
    <definedName name="Text1279" localSheetId="6">'Exhibit D'!$F$29</definedName>
    <definedName name="Text1280" localSheetId="6">'Exhibit D'!$H$29</definedName>
    <definedName name="Text1281" localSheetId="6">'Exhibit D'!$H$28</definedName>
    <definedName name="Text1282" localSheetId="6">'Exhibit D'!$H$27</definedName>
    <definedName name="Text1283" localSheetId="6">'Exhibit D'!$H$26</definedName>
    <definedName name="Text1284" localSheetId="6">'Exhibit D'!$H$25</definedName>
    <definedName name="Text1285" localSheetId="6">'Exhibit D'!$H$24</definedName>
    <definedName name="Text1286" localSheetId="6">'Exhibit D'!$H$23</definedName>
    <definedName name="Text1287" localSheetId="6">'Exhibit D'!$H$22</definedName>
    <definedName name="Text1288" localSheetId="6">'Exhibit D'!$H$16</definedName>
    <definedName name="Text1289" localSheetId="6">'Exhibit D'!$H$17</definedName>
    <definedName name="Text1290" localSheetId="6">'Exhibit D'!$H$18</definedName>
    <definedName name="Text1291" localSheetId="6">'Exhibit D'!$H$19</definedName>
    <definedName name="Text1292" localSheetId="6">'Exhibit D'!$H$20</definedName>
    <definedName name="Text1293" localSheetId="6">'Exhibit D'!$H$30</definedName>
    <definedName name="Text1294" localSheetId="6">'Exhibit D'!$H$31</definedName>
    <definedName name="Text1295" localSheetId="6">'Exhibit D'!$H$32</definedName>
    <definedName name="Text1296" localSheetId="6">'Exhibit D'!$H$33</definedName>
    <definedName name="Text1297" localSheetId="6">'Exhibit D'!$H$34</definedName>
    <definedName name="Text1298" localSheetId="6">'Exhibit D'!$F$30</definedName>
    <definedName name="Text1299" localSheetId="6">'Exhibit D'!$F$31</definedName>
    <definedName name="Text1300" localSheetId="6">'Exhibit D'!$F$32</definedName>
    <definedName name="Text1301" localSheetId="6">'Exhibit D'!$F$33</definedName>
    <definedName name="Text1302" localSheetId="6">'Exhibit D'!$F$34</definedName>
    <definedName name="Text1303" localSheetId="6">'Exhibit D'!$F$36</definedName>
    <definedName name="Text1304" localSheetId="6">'Exhibit D'!$F$37</definedName>
    <definedName name="Text1305" localSheetId="6">'Exhibit D'!$F$38</definedName>
    <definedName name="Text1306" localSheetId="6">'Exhibit D'!$F$39</definedName>
    <definedName name="Text1307" localSheetId="6">'Exhibit D'!$F$40</definedName>
    <definedName name="Text1308" localSheetId="6">'Exhibit D'!$F$42</definedName>
    <definedName name="Text1309" localSheetId="6">'Exhibit D'!$F$43</definedName>
    <definedName name="Text1310" localSheetId="6">'Exhibit D'!$H$43</definedName>
    <definedName name="Text1311" localSheetId="6">'Exhibit D'!$H$42</definedName>
    <definedName name="Text1312" localSheetId="6">'Exhibit D'!$H$40</definedName>
    <definedName name="Text1313" localSheetId="6">'Exhibit D'!$H$39</definedName>
    <definedName name="Text1314" localSheetId="6">'Exhibit D'!$H$38</definedName>
    <definedName name="Text1315" localSheetId="6">'Exhibit D'!$H$37</definedName>
    <definedName name="Text1316" localSheetId="6">'Exhibit D'!$H$36</definedName>
    <definedName name="Text1324" localSheetId="6">'Exhibit D'!$B$24</definedName>
    <definedName name="Text1325" localSheetId="6">'Exhibit D'!$B$25</definedName>
    <definedName name="Text1326" localSheetId="6">'Exhibit D'!$B$26</definedName>
    <definedName name="Text1327" localSheetId="6">'Exhibit D'!$B$27</definedName>
    <definedName name="Text1328" localSheetId="6">'Exhibit D'!$B$28</definedName>
    <definedName name="Text1329" localSheetId="6">'Exhibit D'!$B$29</definedName>
    <definedName name="Text1330" localSheetId="6">'Exhibit D'!$C$38</definedName>
    <definedName name="Text1331" localSheetId="6">'Exhibit D'!$C$39</definedName>
    <definedName name="Text1332" localSheetId="6">'Exhibit D'!$C$40</definedName>
    <definedName name="Text1333" localSheetId="6">'Exhibit D'!$C$42</definedName>
    <definedName name="Text1334" localSheetId="6">'Exhibit D'!$C$43</definedName>
    <definedName name="Text1335" localSheetId="6">'Exhibit D'!$A$14</definedName>
    <definedName name="Text1336" localSheetId="6">'Exhibit D'!$F$6</definedName>
    <definedName name="Text1337" localSheetId="6">'Exhibit D'!$F$8</definedName>
    <definedName name="Text1338" localSheetId="6">'Exhibit D'!$F$9</definedName>
    <definedName name="Text1339" localSheetId="6">'Exhibit D'!$F$10</definedName>
    <definedName name="Text1340" localSheetId="6">'Exhibit D'!$F$12</definedName>
    <definedName name="Text1341" localSheetId="6">'Exhibit D'!$F$14</definedName>
    <definedName name="Text1342" localSheetId="6">'Exhibit D'!$H$6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9" i="1" l="1"/>
  <c r="M87" i="1"/>
  <c r="M82" i="1"/>
  <c r="M61" i="1"/>
  <c r="M60" i="1"/>
  <c r="M56" i="1"/>
  <c r="M52" i="1"/>
  <c r="M44" i="1"/>
  <c r="M35" i="1"/>
  <c r="M34" i="1"/>
  <c r="M32" i="1"/>
  <c r="M28" i="1"/>
  <c r="M20" i="1"/>
  <c r="M12" i="1"/>
  <c r="M84" i="1" s="1"/>
  <c r="M90" i="1" s="1"/>
  <c r="M9" i="1"/>
  <c r="J89" i="1"/>
  <c r="I89" i="1"/>
  <c r="H89" i="1"/>
  <c r="G89" i="1"/>
  <c r="J87" i="1"/>
  <c r="I87" i="1"/>
  <c r="H87" i="1"/>
  <c r="G87" i="1"/>
  <c r="J82" i="1"/>
  <c r="I82" i="1"/>
  <c r="H82" i="1"/>
  <c r="G82" i="1"/>
  <c r="J61" i="1"/>
  <c r="I61" i="1"/>
  <c r="H61" i="1"/>
  <c r="G61" i="1"/>
  <c r="J60" i="1"/>
  <c r="I60" i="1"/>
  <c r="H60" i="1"/>
  <c r="G60" i="1"/>
  <c r="J56" i="1"/>
  <c r="I56" i="1"/>
  <c r="H56" i="1"/>
  <c r="G56" i="1"/>
  <c r="J52" i="1"/>
  <c r="I52" i="1"/>
  <c r="H52" i="1"/>
  <c r="G52" i="1"/>
  <c r="J44" i="1"/>
  <c r="I44" i="1"/>
  <c r="H44" i="1"/>
  <c r="G44" i="1"/>
  <c r="J35" i="1"/>
  <c r="I35" i="1"/>
  <c r="H35" i="1"/>
  <c r="G35" i="1"/>
  <c r="G34" i="1"/>
  <c r="J32" i="1"/>
  <c r="J34" i="1" s="1"/>
  <c r="I32" i="1"/>
  <c r="I34" i="1" s="1"/>
  <c r="H32" i="1"/>
  <c r="H34" i="1" s="1"/>
  <c r="G32" i="1"/>
  <c r="J28" i="1"/>
  <c r="I28" i="1"/>
  <c r="H28" i="1"/>
  <c r="G28" i="1"/>
  <c r="J20" i="1"/>
  <c r="I20" i="1"/>
  <c r="H20" i="1"/>
  <c r="G20" i="1"/>
  <c r="I12" i="1"/>
  <c r="J9" i="1"/>
  <c r="J12" i="1" s="1"/>
  <c r="J84" i="1" s="1"/>
  <c r="J90" i="1" s="1"/>
  <c r="I9" i="1"/>
  <c r="H9" i="1"/>
  <c r="H12" i="1" s="1"/>
  <c r="G9" i="1"/>
  <c r="G12" i="1" s="1"/>
  <c r="G84" i="1" s="1"/>
  <c r="G90" i="1" s="1"/>
  <c r="C285" i="31"/>
  <c r="I84" i="1" l="1"/>
  <c r="I90" i="1" s="1"/>
  <c r="H84" i="1"/>
  <c r="H90" i="1" s="1"/>
  <c r="B73" i="1"/>
  <c r="B74" i="1"/>
  <c r="B75" i="1"/>
  <c r="B76" i="1"/>
  <c r="B77" i="1"/>
  <c r="B78" i="1"/>
  <c r="B79" i="1"/>
  <c r="B72" i="1"/>
  <c r="F554" i="31"/>
  <c r="B64" i="1" l="1"/>
  <c r="B65" i="1"/>
  <c r="B66" i="1"/>
  <c r="B32" i="3" s="1"/>
  <c r="B67" i="1"/>
  <c r="B68" i="1"/>
  <c r="B69" i="1"/>
  <c r="B70" i="1"/>
  <c r="B71" i="1"/>
  <c r="B80" i="1"/>
  <c r="B81" i="1"/>
  <c r="B63" i="1"/>
  <c r="B59" i="1"/>
  <c r="B58" i="1"/>
  <c r="B55" i="1"/>
  <c r="B54" i="1"/>
  <c r="B21" i="5"/>
  <c r="C21" i="5"/>
  <c r="D21" i="5"/>
  <c r="E21" i="5"/>
  <c r="F21" i="5"/>
  <c r="B22" i="5"/>
  <c r="C22" i="5"/>
  <c r="D22" i="5"/>
  <c r="E22" i="5"/>
  <c r="F22" i="5"/>
  <c r="B23" i="5"/>
  <c r="C23" i="5"/>
  <c r="D23" i="5"/>
  <c r="E23" i="5"/>
  <c r="F23" i="5"/>
  <c r="G23" i="5"/>
  <c r="B23" i="6" s="1"/>
  <c r="A21" i="5"/>
  <c r="A21" i="6" s="1"/>
  <c r="A21" i="7" s="1"/>
  <c r="A22" i="5"/>
  <c r="A22" i="6" s="1"/>
  <c r="A22" i="7" s="1"/>
  <c r="A23" i="5"/>
  <c r="A23" i="6"/>
  <c r="A23" i="7" s="1"/>
  <c r="D61" i="1"/>
  <c r="E61" i="1"/>
  <c r="F61" i="1"/>
  <c r="K61" i="1"/>
  <c r="L61" i="1"/>
  <c r="N61" i="1"/>
  <c r="O61" i="1"/>
  <c r="C61" i="1"/>
  <c r="D35" i="1"/>
  <c r="E35" i="1"/>
  <c r="F35" i="1"/>
  <c r="K35" i="1"/>
  <c r="L35" i="1"/>
  <c r="N35" i="1"/>
  <c r="O35" i="1"/>
  <c r="C35" i="1"/>
  <c r="D89" i="1"/>
  <c r="E89" i="1"/>
  <c r="F89" i="1"/>
  <c r="K89" i="1"/>
  <c r="L89" i="1"/>
  <c r="N89" i="1"/>
  <c r="O89" i="1"/>
  <c r="C89" i="1"/>
  <c r="B49" i="1"/>
  <c r="B50" i="1"/>
  <c r="B51" i="1"/>
  <c r="B48" i="1"/>
  <c r="B46" i="1"/>
  <c r="B38" i="1"/>
  <c r="B39" i="1"/>
  <c r="B40" i="1"/>
  <c r="B41" i="1"/>
  <c r="B42" i="1"/>
  <c r="B43" i="1"/>
  <c r="B37" i="1"/>
  <c r="B33" i="1"/>
  <c r="B30" i="1"/>
  <c r="B31" i="1"/>
  <c r="B23" i="1"/>
  <c r="B24" i="1"/>
  <c r="B25" i="1"/>
  <c r="B26" i="1"/>
  <c r="B27" i="1"/>
  <c r="B22" i="1"/>
  <c r="B15" i="1"/>
  <c r="B16" i="1"/>
  <c r="B17" i="1"/>
  <c r="B18" i="1"/>
  <c r="B19" i="1"/>
  <c r="B14" i="1"/>
  <c r="B11" i="1"/>
  <c r="B10" i="1"/>
  <c r="C9" i="1"/>
  <c r="C12" i="1" s="1"/>
  <c r="B8" i="1"/>
  <c r="B7" i="1"/>
  <c r="B45" i="3"/>
  <c r="C27" i="42"/>
  <c r="C16" i="42"/>
  <c r="C14" i="42"/>
  <c r="C59" i="7"/>
  <c r="D59" i="7"/>
  <c r="E59" i="7"/>
  <c r="F59" i="7"/>
  <c r="G59" i="7"/>
  <c r="H59" i="7"/>
  <c r="I59" i="7"/>
  <c r="B59" i="7"/>
  <c r="A58" i="7"/>
  <c r="A57" i="7"/>
  <c r="A56" i="7"/>
  <c r="A55" i="7"/>
  <c r="C59" i="6"/>
  <c r="D59" i="6"/>
  <c r="E59" i="6"/>
  <c r="F59" i="6"/>
  <c r="G59" i="6"/>
  <c r="B59" i="6"/>
  <c r="A56" i="6"/>
  <c r="A58" i="6"/>
  <c r="A55" i="6"/>
  <c r="A57" i="6"/>
  <c r="A53" i="7"/>
  <c r="A51" i="7"/>
  <c r="A50" i="7"/>
  <c r="A49" i="7"/>
  <c r="A47" i="7"/>
  <c r="A46" i="7"/>
  <c r="A45" i="7"/>
  <c r="A44" i="7"/>
  <c r="A43" i="7"/>
  <c r="A42" i="7"/>
  <c r="A41" i="7"/>
  <c r="A40" i="7"/>
  <c r="A39" i="7"/>
  <c r="A36" i="7"/>
  <c r="A35" i="7"/>
  <c r="A34" i="7"/>
  <c r="A32" i="7"/>
  <c r="A31" i="7"/>
  <c r="A30" i="7"/>
  <c r="A29" i="7"/>
  <c r="A28" i="7"/>
  <c r="A53" i="6"/>
  <c r="A50" i="6"/>
  <c r="A51" i="6"/>
  <c r="A43" i="6"/>
  <c r="A44" i="6"/>
  <c r="A45" i="6"/>
  <c r="A46" i="6"/>
  <c r="A47" i="6"/>
  <c r="A49" i="6"/>
  <c r="A28" i="6"/>
  <c r="A29" i="6"/>
  <c r="A30" i="6"/>
  <c r="A31" i="6"/>
  <c r="A32" i="6"/>
  <c r="A34" i="6"/>
  <c r="A35" i="6"/>
  <c r="A36" i="6"/>
  <c r="A39" i="6"/>
  <c r="A40" i="6"/>
  <c r="A41" i="6"/>
  <c r="A42" i="6"/>
  <c r="A25" i="6"/>
  <c r="A25" i="7" s="1"/>
  <c r="B50" i="2"/>
  <c r="B77" i="2" s="1"/>
  <c r="B81" i="2" s="1"/>
  <c r="E285" i="31"/>
  <c r="B70" i="31"/>
  <c r="G95" i="5"/>
  <c r="E94" i="5"/>
  <c r="C94" i="5"/>
  <c r="B94" i="5"/>
  <c r="E32" i="1"/>
  <c r="E34" i="1" s="1"/>
  <c r="B86" i="1"/>
  <c r="B87" i="1" s="1"/>
  <c r="Q46" i="1"/>
  <c r="H44" i="42"/>
  <c r="G44" i="42"/>
  <c r="F44" i="42"/>
  <c r="E44" i="42"/>
  <c r="D44" i="42"/>
  <c r="D42" i="42"/>
  <c r="E42" i="42"/>
  <c r="F42" i="42"/>
  <c r="G42" i="42"/>
  <c r="H42" i="42"/>
  <c r="C43" i="42"/>
  <c r="C42" i="42" s="1"/>
  <c r="C41" i="42"/>
  <c r="C39" i="42" s="1"/>
  <c r="C40" i="42"/>
  <c r="D39" i="42"/>
  <c r="E39" i="42"/>
  <c r="F39" i="42"/>
  <c r="G39" i="42"/>
  <c r="H39" i="42"/>
  <c r="C38" i="42"/>
  <c r="C36" i="42" s="1"/>
  <c r="C37" i="42"/>
  <c r="D36" i="42"/>
  <c r="E36" i="42"/>
  <c r="F36" i="42"/>
  <c r="G36" i="42"/>
  <c r="H36" i="42"/>
  <c r="C35" i="42"/>
  <c r="C34" i="42"/>
  <c r="C33" i="42" s="1"/>
  <c r="D33" i="42"/>
  <c r="E33" i="42"/>
  <c r="F33" i="42"/>
  <c r="G33" i="42"/>
  <c r="H33" i="42"/>
  <c r="C30" i="42"/>
  <c r="C31" i="42"/>
  <c r="C32" i="42"/>
  <c r="C29" i="42"/>
  <c r="C28" i="42" s="1"/>
  <c r="D28" i="42"/>
  <c r="E28" i="42"/>
  <c r="F28" i="42"/>
  <c r="G28" i="42"/>
  <c r="H28" i="42"/>
  <c r="C26" i="42"/>
  <c r="C25" i="42" s="1"/>
  <c r="D25" i="42"/>
  <c r="E25" i="42"/>
  <c r="F25" i="42"/>
  <c r="G25" i="42"/>
  <c r="H25" i="42"/>
  <c r="D17" i="42"/>
  <c r="E17" i="42"/>
  <c r="F17" i="42"/>
  <c r="G17" i="42"/>
  <c r="H17" i="42"/>
  <c r="C19" i="42"/>
  <c r="C20" i="42"/>
  <c r="C21" i="42"/>
  <c r="C22" i="42"/>
  <c r="C17" i="42" s="1"/>
  <c r="C23" i="42"/>
  <c r="C24" i="42"/>
  <c r="C18" i="42"/>
  <c r="D15" i="42"/>
  <c r="E15" i="42"/>
  <c r="F15" i="42"/>
  <c r="G15" i="42"/>
  <c r="G46" i="42" s="1"/>
  <c r="H15" i="42"/>
  <c r="C15" i="42"/>
  <c r="C12" i="42"/>
  <c r="C13" i="42"/>
  <c r="C10" i="42" s="1"/>
  <c r="C11" i="42"/>
  <c r="D10" i="42"/>
  <c r="E10" i="42"/>
  <c r="F10" i="42"/>
  <c r="F46" i="42" s="1"/>
  <c r="G10" i="42"/>
  <c r="H10" i="42"/>
  <c r="D7" i="42"/>
  <c r="D46" i="42"/>
  <c r="C9" i="42"/>
  <c r="C7" i="42" s="1"/>
  <c r="C8" i="42"/>
  <c r="E7" i="42"/>
  <c r="F7" i="42"/>
  <c r="G7" i="42"/>
  <c r="H7" i="42"/>
  <c r="C6" i="42"/>
  <c r="C4" i="42" s="1"/>
  <c r="C5" i="42"/>
  <c r="D4" i="42"/>
  <c r="E4" i="42"/>
  <c r="F4" i="42"/>
  <c r="G4" i="42"/>
  <c r="H4" i="42"/>
  <c r="N87" i="1"/>
  <c r="O87" i="1"/>
  <c r="N82" i="1"/>
  <c r="O82" i="1"/>
  <c r="N60" i="1"/>
  <c r="O60" i="1"/>
  <c r="N56" i="1"/>
  <c r="O56" i="1"/>
  <c r="N52" i="1"/>
  <c r="O52" i="1"/>
  <c r="N44" i="1"/>
  <c r="O44" i="1"/>
  <c r="N32" i="1"/>
  <c r="N34" i="1"/>
  <c r="O32" i="1"/>
  <c r="O34" i="1" s="1"/>
  <c r="N28" i="1"/>
  <c r="O28" i="1"/>
  <c r="N20" i="1"/>
  <c r="O20" i="1"/>
  <c r="N9" i="1"/>
  <c r="N12" i="1" s="1"/>
  <c r="O9" i="1"/>
  <c r="O12" i="1" s="1"/>
  <c r="C40" i="2"/>
  <c r="F662" i="31"/>
  <c r="F664" i="31" s="1"/>
  <c r="B15" i="5"/>
  <c r="C15" i="5"/>
  <c r="G15" i="5"/>
  <c r="B15" i="6"/>
  <c r="C15" i="6" s="1"/>
  <c r="D15" i="6" s="1"/>
  <c r="E15" i="6" s="1"/>
  <c r="F15" i="6"/>
  <c r="G15" i="6" s="1"/>
  <c r="B15" i="7" s="1"/>
  <c r="C15" i="7" s="1"/>
  <c r="D15" i="7" s="1"/>
  <c r="E15" i="7" s="1"/>
  <c r="F15" i="7" s="1"/>
  <c r="G15" i="7" s="1"/>
  <c r="H15" i="7" s="1"/>
  <c r="I15" i="7" s="1"/>
  <c r="A1" i="2"/>
  <c r="B1" i="2"/>
  <c r="C41" i="2"/>
  <c r="C42" i="2"/>
  <c r="B3" i="3"/>
  <c r="B1" i="4" s="1"/>
  <c r="B3" i="4"/>
  <c r="B4" i="4"/>
  <c r="B5" i="4"/>
  <c r="B6" i="4"/>
  <c r="D47" i="4" s="1"/>
  <c r="C15" i="4"/>
  <c r="F10" i="4"/>
  <c r="C45" i="4"/>
  <c r="F20" i="4"/>
  <c r="U7" i="1"/>
  <c r="U8" i="1"/>
  <c r="D9" i="1"/>
  <c r="D12" i="1" s="1"/>
  <c r="E9" i="1"/>
  <c r="E12" i="1" s="1"/>
  <c r="F9" i="1"/>
  <c r="F12" i="1" s="1"/>
  <c r="K9" i="1"/>
  <c r="K12" i="1" s="1"/>
  <c r="L9" i="1"/>
  <c r="L12" i="1" s="1"/>
  <c r="U10" i="1"/>
  <c r="U11" i="1"/>
  <c r="U14" i="1"/>
  <c r="U15" i="1"/>
  <c r="U16" i="1"/>
  <c r="U17" i="1"/>
  <c r="U18" i="1"/>
  <c r="U19" i="1"/>
  <c r="C20" i="1"/>
  <c r="D20" i="1"/>
  <c r="E20" i="1"/>
  <c r="F20" i="1"/>
  <c r="K20" i="1"/>
  <c r="L20" i="1"/>
  <c r="U22" i="1"/>
  <c r="U23" i="1"/>
  <c r="U24" i="1"/>
  <c r="U25" i="1"/>
  <c r="U26" i="1"/>
  <c r="U27" i="1"/>
  <c r="C28" i="1"/>
  <c r="D28" i="1"/>
  <c r="E28" i="1"/>
  <c r="F28" i="1"/>
  <c r="K28" i="1"/>
  <c r="L28" i="1"/>
  <c r="U30" i="1"/>
  <c r="U31" i="1"/>
  <c r="C32" i="1"/>
  <c r="C34" i="1" s="1"/>
  <c r="D32" i="1"/>
  <c r="D34" i="1" s="1"/>
  <c r="F32" i="1"/>
  <c r="F34" i="1" s="1"/>
  <c r="K32" i="1"/>
  <c r="L32" i="1"/>
  <c r="L34" i="1" s="1"/>
  <c r="U33" i="1"/>
  <c r="U37" i="1"/>
  <c r="U38" i="1"/>
  <c r="U39" i="1"/>
  <c r="U40" i="1"/>
  <c r="U41" i="1"/>
  <c r="U42" i="1"/>
  <c r="U43" i="1"/>
  <c r="C44" i="1"/>
  <c r="B44" i="1" s="1"/>
  <c r="P44" i="1" s="1"/>
  <c r="D44" i="1"/>
  <c r="E44" i="1"/>
  <c r="F44" i="1"/>
  <c r="K44" i="1"/>
  <c r="L44" i="1"/>
  <c r="P46" i="1"/>
  <c r="U46" i="1"/>
  <c r="U48" i="1"/>
  <c r="U49" i="1"/>
  <c r="U50" i="1"/>
  <c r="U51" i="1"/>
  <c r="C52" i="1"/>
  <c r="D52" i="1"/>
  <c r="E52" i="1"/>
  <c r="F52" i="1"/>
  <c r="K52" i="1"/>
  <c r="L52" i="1"/>
  <c r="U54" i="1"/>
  <c r="U55" i="1"/>
  <c r="C56" i="1"/>
  <c r="D56" i="1"/>
  <c r="E56" i="1"/>
  <c r="F56" i="1"/>
  <c r="K56" i="1"/>
  <c r="L56" i="1"/>
  <c r="L84" i="1" s="1"/>
  <c r="L90" i="1" s="1"/>
  <c r="U58" i="1"/>
  <c r="U59" i="1"/>
  <c r="C60" i="1"/>
  <c r="D60" i="1"/>
  <c r="E60" i="1"/>
  <c r="F60" i="1"/>
  <c r="K60" i="1"/>
  <c r="L60" i="1"/>
  <c r="U63" i="1"/>
  <c r="U64" i="1"/>
  <c r="U65" i="1"/>
  <c r="U66" i="1"/>
  <c r="U68" i="1"/>
  <c r="U69" i="1"/>
  <c r="U70" i="1"/>
  <c r="U71" i="1"/>
  <c r="U72" i="1"/>
  <c r="U81" i="1"/>
  <c r="C82" i="1"/>
  <c r="D82" i="1"/>
  <c r="E82" i="1"/>
  <c r="F82" i="1"/>
  <c r="K82" i="1"/>
  <c r="L82" i="1"/>
  <c r="Q86" i="1"/>
  <c r="U86" i="1"/>
  <c r="C87" i="1"/>
  <c r="D87" i="1"/>
  <c r="E87" i="1"/>
  <c r="F87" i="1"/>
  <c r="K87" i="1"/>
  <c r="L87" i="1"/>
  <c r="B6" i="5"/>
  <c r="C6" i="5"/>
  <c r="B7" i="5"/>
  <c r="C7" i="5"/>
  <c r="B8" i="5"/>
  <c r="C8" i="5"/>
  <c r="B9" i="5"/>
  <c r="G9" i="5" s="1"/>
  <c r="C9" i="5"/>
  <c r="B10" i="5"/>
  <c r="C10" i="5"/>
  <c r="G10" i="5" s="1"/>
  <c r="B11" i="5"/>
  <c r="G11" i="5"/>
  <c r="C11" i="5"/>
  <c r="B12" i="5"/>
  <c r="G12" i="5" s="1"/>
  <c r="C12" i="5"/>
  <c r="B13" i="5"/>
  <c r="G13" i="5"/>
  <c r="B13" i="6" s="1"/>
  <c r="C13" i="6" s="1"/>
  <c r="D13" i="6" s="1"/>
  <c r="E13" i="6" s="1"/>
  <c r="F13" i="6" s="1"/>
  <c r="G13" i="6" s="1"/>
  <c r="B13" i="7" s="1"/>
  <c r="C13" i="7" s="1"/>
  <c r="D13" i="7" s="1"/>
  <c r="E13" i="7" s="1"/>
  <c r="F13" i="7" s="1"/>
  <c r="G13" i="7" s="1"/>
  <c r="H13" i="7" s="1"/>
  <c r="I13" i="7" s="1"/>
  <c r="C13" i="5"/>
  <c r="B14" i="5"/>
  <c r="C14" i="5"/>
  <c r="B16" i="5"/>
  <c r="G16" i="5"/>
  <c r="C16" i="5"/>
  <c r="B17" i="5"/>
  <c r="C17" i="5"/>
  <c r="B18" i="5"/>
  <c r="G18" i="5" s="1"/>
  <c r="B18" i="6" s="1"/>
  <c r="C18" i="6" s="1"/>
  <c r="C18" i="5"/>
  <c r="B19" i="5"/>
  <c r="C19" i="5"/>
  <c r="B20" i="5"/>
  <c r="G20" i="5" s="1"/>
  <c r="B20" i="6" s="1"/>
  <c r="C20" i="6" s="1"/>
  <c r="D20" i="6" s="1"/>
  <c r="E20" i="6" s="1"/>
  <c r="C20" i="5"/>
  <c r="B24" i="5"/>
  <c r="C24" i="5"/>
  <c r="G29" i="5"/>
  <c r="G32" i="5"/>
  <c r="G30" i="5"/>
  <c r="G31" i="5"/>
  <c r="F35" i="5"/>
  <c r="C42" i="5"/>
  <c r="C43" i="5"/>
  <c r="C44" i="5"/>
  <c r="C45" i="5"/>
  <c r="C46" i="5"/>
  <c r="C49" i="5"/>
  <c r="G49" i="5"/>
  <c r="C52" i="5"/>
  <c r="C53" i="5"/>
  <c r="G56" i="5" s="1"/>
  <c r="B41" i="6" s="1"/>
  <c r="C41" i="6" s="1"/>
  <c r="D41" i="6"/>
  <c r="E41" i="6" s="1"/>
  <c r="F41" i="6" s="1"/>
  <c r="C54" i="5"/>
  <c r="C55" i="5"/>
  <c r="C59" i="5"/>
  <c r="G62" i="5" s="1"/>
  <c r="C60" i="5"/>
  <c r="C61" i="5"/>
  <c r="C65" i="5"/>
  <c r="C66" i="5"/>
  <c r="C67" i="5"/>
  <c r="C68" i="5"/>
  <c r="C69" i="5"/>
  <c r="C70" i="5"/>
  <c r="C71" i="5"/>
  <c r="C74" i="5"/>
  <c r="G74" i="5" s="1"/>
  <c r="C75" i="5"/>
  <c r="G75" i="5"/>
  <c r="B45" i="6" s="1"/>
  <c r="C45" i="6" s="1"/>
  <c r="D45" i="6" s="1"/>
  <c r="E45" i="6" s="1"/>
  <c r="C76" i="5"/>
  <c r="G76" i="5" s="1"/>
  <c r="C79" i="5"/>
  <c r="G79" i="5" s="1"/>
  <c r="C80" i="5"/>
  <c r="G80" i="5" s="1"/>
  <c r="G87" i="5"/>
  <c r="G91" i="5"/>
  <c r="C1" i="5"/>
  <c r="B1" i="6" s="1"/>
  <c r="B1" i="7" s="1"/>
  <c r="C2" i="5"/>
  <c r="A6" i="5"/>
  <c r="A6" i="6" s="1"/>
  <c r="A6" i="7" s="1"/>
  <c r="D6" i="5"/>
  <c r="E6" i="5"/>
  <c r="F6" i="5"/>
  <c r="A7" i="5"/>
  <c r="A7" i="6" s="1"/>
  <c r="A7" i="7" s="1"/>
  <c r="D7" i="5"/>
  <c r="E7" i="5"/>
  <c r="F7" i="5"/>
  <c r="A8" i="5"/>
  <c r="D8" i="5"/>
  <c r="E8" i="5"/>
  <c r="F8" i="5"/>
  <c r="A9" i="5"/>
  <c r="A9" i="6" s="1"/>
  <c r="A9" i="7" s="1"/>
  <c r="D9" i="5"/>
  <c r="E9" i="5"/>
  <c r="F9" i="5"/>
  <c r="A10" i="5"/>
  <c r="A10" i="6" s="1"/>
  <c r="A10" i="7" s="1"/>
  <c r="D10" i="5"/>
  <c r="E10" i="5"/>
  <c r="F10" i="5"/>
  <c r="A11" i="5"/>
  <c r="A11" i="6" s="1"/>
  <c r="A11" i="7"/>
  <c r="D11" i="5"/>
  <c r="E11" i="5"/>
  <c r="F11" i="5"/>
  <c r="A12" i="5"/>
  <c r="A12" i="6" s="1"/>
  <c r="A12" i="7" s="1"/>
  <c r="D12" i="5"/>
  <c r="E12" i="5"/>
  <c r="F12" i="5"/>
  <c r="A13" i="5"/>
  <c r="A13" i="6" s="1"/>
  <c r="A13" i="7"/>
  <c r="D13" i="5"/>
  <c r="E13" i="5"/>
  <c r="F13" i="5"/>
  <c r="A14" i="5"/>
  <c r="A14" i="6" s="1"/>
  <c r="A14" i="7" s="1"/>
  <c r="D14" i="5"/>
  <c r="E14" i="5"/>
  <c r="F14" i="5"/>
  <c r="A15" i="5"/>
  <c r="A15" i="6"/>
  <c r="A15" i="7" s="1"/>
  <c r="D15" i="5"/>
  <c r="E15" i="5"/>
  <c r="A16" i="5"/>
  <c r="A16" i="6" s="1"/>
  <c r="A16" i="7" s="1"/>
  <c r="D16" i="5"/>
  <c r="E16" i="5"/>
  <c r="F16" i="5"/>
  <c r="A17" i="5"/>
  <c r="A17" i="6" s="1"/>
  <c r="A17" i="7" s="1"/>
  <c r="D17" i="5"/>
  <c r="E17" i="5"/>
  <c r="F17" i="5"/>
  <c r="A18" i="5"/>
  <c r="A18" i="6" s="1"/>
  <c r="A18" i="7" s="1"/>
  <c r="D18" i="5"/>
  <c r="E18" i="5"/>
  <c r="F18" i="5"/>
  <c r="A19" i="5"/>
  <c r="A19" i="6" s="1"/>
  <c r="A19" i="7" s="1"/>
  <c r="D19" i="5"/>
  <c r="E19" i="5"/>
  <c r="F19" i="5"/>
  <c r="A20" i="5"/>
  <c r="A20" i="6" s="1"/>
  <c r="A20" i="7" s="1"/>
  <c r="D20" i="5"/>
  <c r="E20" i="5"/>
  <c r="F20" i="5"/>
  <c r="A24" i="5"/>
  <c r="A24" i="6" s="1"/>
  <c r="A24" i="7"/>
  <c r="D24" i="5"/>
  <c r="E24" i="5"/>
  <c r="F24" i="5"/>
  <c r="F29" i="5"/>
  <c r="B29" i="6" s="1"/>
  <c r="F30" i="5"/>
  <c r="F31" i="5"/>
  <c r="B31" i="6" s="1"/>
  <c r="H36" i="5"/>
  <c r="F47" i="5"/>
  <c r="F49" i="5"/>
  <c r="F56" i="5"/>
  <c r="F62" i="5"/>
  <c r="F72" i="5"/>
  <c r="F74" i="5"/>
  <c r="F75" i="5"/>
  <c r="F76" i="5"/>
  <c r="F79" i="5"/>
  <c r="F80" i="5"/>
  <c r="B86" i="5"/>
  <c r="C86" i="5"/>
  <c r="E86" i="5"/>
  <c r="B90" i="5"/>
  <c r="C90" i="5"/>
  <c r="E90" i="5"/>
  <c r="A1" i="6"/>
  <c r="A1" i="7" s="1"/>
  <c r="A2" i="6"/>
  <c r="A2" i="7"/>
  <c r="A4" i="6"/>
  <c r="A5" i="6"/>
  <c r="A5" i="7"/>
  <c r="A8" i="6"/>
  <c r="A8" i="7" s="1"/>
  <c r="A3" i="3"/>
  <c r="A4" i="7"/>
  <c r="B9" i="6"/>
  <c r="C9" i="6" s="1"/>
  <c r="D9" i="6" s="1"/>
  <c r="E9" i="6" s="1"/>
  <c r="F9" i="6" s="1"/>
  <c r="G9" i="6" s="1"/>
  <c r="B9" i="7" s="1"/>
  <c r="C9" i="7" s="1"/>
  <c r="D9" i="7" s="1"/>
  <c r="E9" i="7" s="1"/>
  <c r="F9" i="7" s="1"/>
  <c r="G9" i="7" s="1"/>
  <c r="H9" i="7" s="1"/>
  <c r="I9" i="7" s="1"/>
  <c r="B8" i="3"/>
  <c r="B11" i="6"/>
  <c r="C11" i="6" s="1"/>
  <c r="D11" i="6" s="1"/>
  <c r="E11" i="6" s="1"/>
  <c r="F11" i="6" s="1"/>
  <c r="G11" i="6" s="1"/>
  <c r="B11" i="7" s="1"/>
  <c r="C11" i="7" s="1"/>
  <c r="D11" i="7" s="1"/>
  <c r="E11" i="7" s="1"/>
  <c r="F11" i="7" s="1"/>
  <c r="G11" i="7" s="1"/>
  <c r="H11" i="7"/>
  <c r="I11" i="7" s="1"/>
  <c r="E22" i="4"/>
  <c r="G19" i="5"/>
  <c r="B19" i="6" s="1"/>
  <c r="C19" i="6" s="1"/>
  <c r="D19" i="6"/>
  <c r="E19" i="6" s="1"/>
  <c r="F19" i="6" s="1"/>
  <c r="D39" i="4"/>
  <c r="D38" i="4"/>
  <c r="G96" i="5"/>
  <c r="G17" i="5"/>
  <c r="B17" i="6"/>
  <c r="C17" i="6" s="1"/>
  <c r="D17" i="6" s="1"/>
  <c r="E17" i="6" s="1"/>
  <c r="D18" i="6"/>
  <c r="E18" i="6" s="1"/>
  <c r="F18" i="6" s="1"/>
  <c r="G18" i="6" s="1"/>
  <c r="B16" i="6"/>
  <c r="C16" i="6" s="1"/>
  <c r="D16" i="6" s="1"/>
  <c r="E16" i="6" s="1"/>
  <c r="F16" i="6"/>
  <c r="G16" i="6" s="1"/>
  <c r="B16" i="7" s="1"/>
  <c r="C16" i="7" s="1"/>
  <c r="D16" i="7" s="1"/>
  <c r="E16" i="7" s="1"/>
  <c r="F16" i="7" s="1"/>
  <c r="G16" i="7" s="1"/>
  <c r="H16" i="7" s="1"/>
  <c r="I16" i="7" s="1"/>
  <c r="G41" i="6"/>
  <c r="B41" i="7" s="1"/>
  <c r="C41" i="7" s="1"/>
  <c r="D41" i="7" s="1"/>
  <c r="E41" i="7" s="1"/>
  <c r="F41" i="7" s="1"/>
  <c r="G41" i="7" s="1"/>
  <c r="H41" i="7" s="1"/>
  <c r="I41" i="7" s="1"/>
  <c r="B30" i="6"/>
  <c r="C30" i="6" s="1"/>
  <c r="D30" i="6" s="1"/>
  <c r="E30" i="6"/>
  <c r="F30" i="6" s="1"/>
  <c r="G30" i="6" s="1"/>
  <c r="B30" i="7" s="1"/>
  <c r="C30" i="7" s="1"/>
  <c r="D30" i="7" s="1"/>
  <c r="G24" i="5"/>
  <c r="B24" i="6"/>
  <c r="C24" i="6" s="1"/>
  <c r="D24" i="6" s="1"/>
  <c r="B40" i="6"/>
  <c r="C40" i="6" s="1"/>
  <c r="D40" i="6" s="1"/>
  <c r="E40" i="6"/>
  <c r="F40" i="6" s="1"/>
  <c r="G40" i="6" s="1"/>
  <c r="B40" i="7" s="1"/>
  <c r="C40" i="7" s="1"/>
  <c r="D40" i="7" s="1"/>
  <c r="E40" i="7" s="1"/>
  <c r="F40" i="7" s="1"/>
  <c r="G40" i="7" s="1"/>
  <c r="H40" i="7" s="1"/>
  <c r="I40" i="7" s="1"/>
  <c r="C29" i="6"/>
  <c r="C32" i="6" s="1"/>
  <c r="F43" i="4"/>
  <c r="F15" i="4"/>
  <c r="F12" i="4"/>
  <c r="F11" i="4"/>
  <c r="F14" i="4"/>
  <c r="F13" i="4"/>
  <c r="F41" i="4"/>
  <c r="F25" i="4"/>
  <c r="F27" i="4"/>
  <c r="F30" i="4"/>
  <c r="F33" i="4"/>
  <c r="F19" i="4"/>
  <c r="F35" i="4"/>
  <c r="C54" i="4"/>
  <c r="F48" i="4"/>
  <c r="F52" i="4"/>
  <c r="F34" i="4"/>
  <c r="F17" i="4"/>
  <c r="F21" i="4"/>
  <c r="F29" i="4"/>
  <c r="F37" i="4"/>
  <c r="F45" i="4"/>
  <c r="F18" i="4"/>
  <c r="F42" i="4"/>
  <c r="F26" i="4"/>
  <c r="F23" i="4"/>
  <c r="F31" i="4"/>
  <c r="F39" i="4"/>
  <c r="F38" i="4"/>
  <c r="F22" i="4"/>
  <c r="F40" i="4"/>
  <c r="F32" i="4"/>
  <c r="F24" i="4"/>
  <c r="F16" i="4"/>
  <c r="F44" i="4"/>
  <c r="F36" i="4"/>
  <c r="F28" i="4"/>
  <c r="F51" i="4"/>
  <c r="F50" i="4"/>
  <c r="F54" i="4"/>
  <c r="F45" i="6"/>
  <c r="G45" i="6" s="1"/>
  <c r="B45" i="7" s="1"/>
  <c r="C45" i="7" s="1"/>
  <c r="D45" i="7"/>
  <c r="E45" i="7" s="1"/>
  <c r="F45" i="7" s="1"/>
  <c r="G45" i="7" s="1"/>
  <c r="H45" i="7" s="1"/>
  <c r="I45" i="7" s="1"/>
  <c r="F47" i="4"/>
  <c r="F49" i="4"/>
  <c r="C23" i="6"/>
  <c r="D23" i="6" s="1"/>
  <c r="E23" i="6" s="1"/>
  <c r="F23" i="6" s="1"/>
  <c r="G23" i="6"/>
  <c r="B23" i="7" s="1"/>
  <c r="C23" i="7" s="1"/>
  <c r="D23" i="7" s="1"/>
  <c r="E23" i="7" s="1"/>
  <c r="F23" i="7" s="1"/>
  <c r="G23" i="7" s="1"/>
  <c r="H23" i="7" s="1"/>
  <c r="I23" i="7" s="1"/>
  <c r="F20" i="6"/>
  <c r="G20" i="6" s="1"/>
  <c r="B20" i="7" s="1"/>
  <c r="C20" i="7" s="1"/>
  <c r="D20" i="7" s="1"/>
  <c r="E20" i="7" s="1"/>
  <c r="F20" i="7" s="1"/>
  <c r="G20" i="7" s="1"/>
  <c r="H20" i="7" s="1"/>
  <c r="I20" i="7" s="1"/>
  <c r="E24" i="6"/>
  <c r="F24" i="6" s="1"/>
  <c r="G24" i="6" s="1"/>
  <c r="B24" i="7" s="1"/>
  <c r="C24" i="7"/>
  <c r="D24" i="7" s="1"/>
  <c r="E24" i="7" s="1"/>
  <c r="F24" i="7" s="1"/>
  <c r="G24" i="7" s="1"/>
  <c r="H24" i="7"/>
  <c r="I24" i="7" s="1"/>
  <c r="E30" i="7"/>
  <c r="F30" i="7" s="1"/>
  <c r="G30" i="7" s="1"/>
  <c r="H30" i="7" s="1"/>
  <c r="I30" i="7" s="1"/>
  <c r="B18" i="7"/>
  <c r="C18" i="7" s="1"/>
  <c r="D18" i="7" s="1"/>
  <c r="E18" i="7"/>
  <c r="F18" i="7" s="1"/>
  <c r="G18" i="7" s="1"/>
  <c r="H18" i="7" s="1"/>
  <c r="I18" i="7"/>
  <c r="F17" i="6"/>
  <c r="G17" i="6" s="1"/>
  <c r="B17" i="7" s="1"/>
  <c r="C17" i="7" s="1"/>
  <c r="D17" i="7" s="1"/>
  <c r="E17" i="7" s="1"/>
  <c r="F17" i="7" s="1"/>
  <c r="G17" i="7" s="1"/>
  <c r="H17" i="7" s="1"/>
  <c r="I17" i="7" s="1"/>
  <c r="G19" i="6"/>
  <c r="B19" i="7" s="1"/>
  <c r="C19" i="7" s="1"/>
  <c r="D19" i="7" s="1"/>
  <c r="E19" i="7" s="1"/>
  <c r="F19" i="7" s="1"/>
  <c r="G19" i="7" s="1"/>
  <c r="H19" i="7" s="1"/>
  <c r="I19" i="7" s="1"/>
  <c r="C31" i="6"/>
  <c r="D31" i="6" s="1"/>
  <c r="E31" i="6" s="1"/>
  <c r="F31" i="6"/>
  <c r="G31" i="6" s="1"/>
  <c r="G7" i="5"/>
  <c r="B7" i="6"/>
  <c r="C7" i="6"/>
  <c r="D7" i="6" s="1"/>
  <c r="E7" i="6" s="1"/>
  <c r="F7" i="6" s="1"/>
  <c r="G7" i="6"/>
  <c r="B7" i="7" s="1"/>
  <c r="C7" i="7" s="1"/>
  <c r="D7" i="7" s="1"/>
  <c r="E7" i="7" s="1"/>
  <c r="F7" i="7" s="1"/>
  <c r="G7" i="7" s="1"/>
  <c r="H7" i="7" s="1"/>
  <c r="I7" i="7" s="1"/>
  <c r="G14" i="5"/>
  <c r="B14" i="6" s="1"/>
  <c r="G8" i="5"/>
  <c r="B8" i="6"/>
  <c r="C8" i="6" s="1"/>
  <c r="D8" i="6" s="1"/>
  <c r="E8" i="6" s="1"/>
  <c r="F8" i="6"/>
  <c r="G8" i="6" s="1"/>
  <c r="B8" i="7" s="1"/>
  <c r="C8" i="7" s="1"/>
  <c r="D8" i="7" s="1"/>
  <c r="E8" i="7" s="1"/>
  <c r="F8" i="7" s="1"/>
  <c r="G8" i="7" s="1"/>
  <c r="H8" i="7" s="1"/>
  <c r="I8" i="7" s="1"/>
  <c r="P86" i="1"/>
  <c r="B9" i="1"/>
  <c r="P9" i="1" s="1"/>
  <c r="P87" i="1"/>
  <c r="Q87" i="1"/>
  <c r="B23" i="3"/>
  <c r="C14" i="6"/>
  <c r="D14" i="6"/>
  <c r="E14" i="6" s="1"/>
  <c r="F14" i="6" s="1"/>
  <c r="G14" i="6" s="1"/>
  <c r="B14" i="7"/>
  <c r="C14" i="7" s="1"/>
  <c r="D14" i="7" s="1"/>
  <c r="E14" i="7" s="1"/>
  <c r="F14" i="7"/>
  <c r="G14" i="7" s="1"/>
  <c r="H14" i="7" s="1"/>
  <c r="I14" i="7" s="1"/>
  <c r="B32" i="6"/>
  <c r="G6" i="5"/>
  <c r="B44" i="6"/>
  <c r="C44" i="6"/>
  <c r="D44" i="6"/>
  <c r="E44" i="6" s="1"/>
  <c r="F44" i="6" s="1"/>
  <c r="G44" i="6" s="1"/>
  <c r="B44" i="7" s="1"/>
  <c r="C44" i="7" s="1"/>
  <c r="D44" i="7" s="1"/>
  <c r="E44" i="7" s="1"/>
  <c r="F44" i="7" s="1"/>
  <c r="G44" i="7" s="1"/>
  <c r="H44" i="7" s="1"/>
  <c r="I44" i="7" s="1"/>
  <c r="B31" i="7"/>
  <c r="C31" i="7" s="1"/>
  <c r="D31" i="7" s="1"/>
  <c r="E31" i="7" s="1"/>
  <c r="F31" i="7" s="1"/>
  <c r="G31" i="7" s="1"/>
  <c r="H31" i="7" s="1"/>
  <c r="I31" i="7" s="1"/>
  <c r="B6" i="6"/>
  <c r="C6" i="6"/>
  <c r="D6" i="6" s="1"/>
  <c r="G22" i="5"/>
  <c r="B10" i="6"/>
  <c r="C10" i="6" s="1"/>
  <c r="D10" i="6" s="1"/>
  <c r="E10" i="6" s="1"/>
  <c r="F10" i="6" s="1"/>
  <c r="G10" i="6" s="1"/>
  <c r="B10" i="7" s="1"/>
  <c r="C10" i="7" s="1"/>
  <c r="D10" i="7" s="1"/>
  <c r="E10" i="7" s="1"/>
  <c r="F10" i="7" s="1"/>
  <c r="G10" i="7" s="1"/>
  <c r="H10" i="7" s="1"/>
  <c r="I10" i="7" s="1"/>
  <c r="D29" i="6"/>
  <c r="E29" i="6" s="1"/>
  <c r="F29" i="6" s="1"/>
  <c r="B42" i="6"/>
  <c r="C42" i="6" s="1"/>
  <c r="D42" i="6" s="1"/>
  <c r="E42" i="6" s="1"/>
  <c r="F42" i="6" s="1"/>
  <c r="G42" i="6" s="1"/>
  <c r="B42" i="7" s="1"/>
  <c r="C42" i="7" s="1"/>
  <c r="D42" i="7" s="1"/>
  <c r="E42" i="7" s="1"/>
  <c r="F42" i="7" s="1"/>
  <c r="G42" i="7" s="1"/>
  <c r="H42" i="7" s="1"/>
  <c r="I42" i="7" s="1"/>
  <c r="B12" i="6"/>
  <c r="C12" i="6"/>
  <c r="D12" i="6"/>
  <c r="E12" i="6" s="1"/>
  <c r="F12" i="6" s="1"/>
  <c r="G12" i="6" s="1"/>
  <c r="B12" i="7"/>
  <c r="C12" i="7" s="1"/>
  <c r="D12" i="7" s="1"/>
  <c r="E12" i="7" s="1"/>
  <c r="F12" i="7" s="1"/>
  <c r="G12" i="7" s="1"/>
  <c r="H12" i="7" s="1"/>
  <c r="I12" i="7" s="1"/>
  <c r="G47" i="5"/>
  <c r="E46" i="42"/>
  <c r="B39" i="6"/>
  <c r="B22" i="6"/>
  <c r="C22" i="6"/>
  <c r="D22" i="6"/>
  <c r="E22" i="6"/>
  <c r="F22" i="6" s="1"/>
  <c r="G22" i="6" s="1"/>
  <c r="B22" i="7"/>
  <c r="C22" i="7" s="1"/>
  <c r="D22" i="7" s="1"/>
  <c r="E22" i="7" s="1"/>
  <c r="F22" i="7" s="1"/>
  <c r="G22" i="7" s="1"/>
  <c r="H22" i="7" s="1"/>
  <c r="I22" i="7" s="1"/>
  <c r="E32" i="6"/>
  <c r="G29" i="6"/>
  <c r="B29" i="7" s="1"/>
  <c r="G32" i="6"/>
  <c r="C29" i="7"/>
  <c r="C32" i="7" s="1"/>
  <c r="D29" i="7"/>
  <c r="E29" i="7" s="1"/>
  <c r="F84" i="1" l="1"/>
  <c r="F90" i="1" s="1"/>
  <c r="B39" i="3" s="1"/>
  <c r="B60" i="1"/>
  <c r="B28" i="1"/>
  <c r="B22" i="3" s="1"/>
  <c r="B20" i="1"/>
  <c r="Q20" i="1" s="1"/>
  <c r="D84" i="1"/>
  <c r="D90" i="1" s="1"/>
  <c r="B36" i="3" s="1"/>
  <c r="B82" i="1"/>
  <c r="P60" i="1"/>
  <c r="Q60" i="1"/>
  <c r="D18" i="4"/>
  <c r="E84" i="1"/>
  <c r="E90" i="1" s="1"/>
  <c r="B40" i="3" s="1"/>
  <c r="D25" i="4"/>
  <c r="C84" i="1"/>
  <c r="C90" i="1" s="1"/>
  <c r="B35" i="3" s="1"/>
  <c r="O84" i="1"/>
  <c r="O90" i="1" s="1"/>
  <c r="N84" i="1"/>
  <c r="N90" i="1" s="1"/>
  <c r="B56" i="1"/>
  <c r="C38" i="5"/>
  <c r="G38" i="5" s="1"/>
  <c r="E32" i="7"/>
  <c r="F29" i="7"/>
  <c r="G21" i="5"/>
  <c r="B25" i="5"/>
  <c r="D32" i="7"/>
  <c r="P20" i="1"/>
  <c r="D32" i="6"/>
  <c r="Q82" i="1"/>
  <c r="P82" i="1"/>
  <c r="E6" i="6"/>
  <c r="B32" i="7"/>
  <c r="C39" i="6"/>
  <c r="F32" i="6"/>
  <c r="B46" i="6"/>
  <c r="C46" i="6" s="1"/>
  <c r="D46" i="6" s="1"/>
  <c r="E46" i="6" s="1"/>
  <c r="F46" i="6" s="1"/>
  <c r="G46" i="6" s="1"/>
  <c r="B46" i="7" s="1"/>
  <c r="C46" i="7" s="1"/>
  <c r="D46" i="7" s="1"/>
  <c r="E46" i="7" s="1"/>
  <c r="F46" i="7" s="1"/>
  <c r="G46" i="7" s="1"/>
  <c r="H46" i="7" s="1"/>
  <c r="I46" i="7" s="1"/>
  <c r="K34" i="1"/>
  <c r="B32" i="1"/>
  <c r="C46" i="42"/>
  <c r="B50" i="7"/>
  <c r="C50" i="7" s="1"/>
  <c r="D50" i="7" s="1"/>
  <c r="E50" i="7" s="1"/>
  <c r="F50" i="7" s="1"/>
  <c r="G50" i="7" s="1"/>
  <c r="H50" i="7" s="1"/>
  <c r="I50" i="7" s="1"/>
  <c r="B50" i="6"/>
  <c r="C50" i="6" s="1"/>
  <c r="D50" i="6" s="1"/>
  <c r="E50" i="6" s="1"/>
  <c r="F50" i="6" s="1"/>
  <c r="G50" i="6" s="1"/>
  <c r="B49" i="6"/>
  <c r="C49" i="6" s="1"/>
  <c r="D49" i="6" s="1"/>
  <c r="E49" i="6" s="1"/>
  <c r="F49" i="6" s="1"/>
  <c r="G49" i="6" s="1"/>
  <c r="B49" i="7"/>
  <c r="C49" i="7" s="1"/>
  <c r="D49" i="7" s="1"/>
  <c r="E49" i="7" s="1"/>
  <c r="F49" i="7" s="1"/>
  <c r="G49" i="7" s="1"/>
  <c r="H49" i="7" s="1"/>
  <c r="I49" i="7" s="1"/>
  <c r="G72" i="5"/>
  <c r="B72" i="5" s="1"/>
  <c r="E10" i="4"/>
  <c r="E16" i="4"/>
  <c r="E39" i="4"/>
  <c r="H46" i="42"/>
  <c r="B12" i="1"/>
  <c r="P12" i="1" s="1"/>
  <c r="B52" i="1"/>
  <c r="C7" i="3"/>
  <c r="B7" i="3"/>
  <c r="B20" i="3"/>
  <c r="Q9" i="1"/>
  <c r="B29" i="5"/>
  <c r="D28" i="4"/>
  <c r="D22" i="4"/>
  <c r="D50" i="4"/>
  <c r="D35" i="4"/>
  <c r="D16" i="4"/>
  <c r="D33" i="4"/>
  <c r="D27" i="4"/>
  <c r="D12" i="4"/>
  <c r="D42" i="4"/>
  <c r="D26" i="4"/>
  <c r="B31" i="3"/>
  <c r="Q44" i="1"/>
  <c r="D15" i="4"/>
  <c r="D23" i="4"/>
  <c r="D20" i="4"/>
  <c r="D24" i="4"/>
  <c r="D13" i="4"/>
  <c r="D10" i="4"/>
  <c r="D19" i="4"/>
  <c r="B6" i="3"/>
  <c r="B2" i="6"/>
  <c r="B2" i="7" s="1"/>
  <c r="B76" i="5"/>
  <c r="E33" i="4"/>
  <c r="E48" i="4"/>
  <c r="B74" i="5"/>
  <c r="E14" i="4"/>
  <c r="E31" i="4"/>
  <c r="E42" i="4"/>
  <c r="E13" i="4"/>
  <c r="B31" i="5"/>
  <c r="B27" i="3"/>
  <c r="C27" i="3" s="1"/>
  <c r="B62" i="5"/>
  <c r="B80" i="5"/>
  <c r="B79" i="5"/>
  <c r="E25" i="4"/>
  <c r="E51" i="4"/>
  <c r="B19" i="3"/>
  <c r="E45" i="4"/>
  <c r="E18" i="4"/>
  <c r="E26" i="4"/>
  <c r="E36" i="4"/>
  <c r="E52" i="4"/>
  <c r="E49" i="4"/>
  <c r="E17" i="4"/>
  <c r="B56" i="5"/>
  <c r="B30" i="3"/>
  <c r="Q28" i="1"/>
  <c r="B75" i="5"/>
  <c r="E54" i="4"/>
  <c r="E15" i="4"/>
  <c r="D51" i="4"/>
  <c r="B49" i="5"/>
  <c r="D43" i="4"/>
  <c r="D36" i="4"/>
  <c r="D41" i="4"/>
  <c r="D30" i="4"/>
  <c r="D17" i="4"/>
  <c r="D49" i="4"/>
  <c r="D34" i="4"/>
  <c r="D48" i="4"/>
  <c r="D21" i="4"/>
  <c r="B30" i="5"/>
  <c r="E21" i="4"/>
  <c r="E24" i="4"/>
  <c r="E32" i="4"/>
  <c r="E30" i="4"/>
  <c r="E38" i="4"/>
  <c r="E50" i="4"/>
  <c r="E35" i="4"/>
  <c r="E41" i="4"/>
  <c r="E12" i="4"/>
  <c r="E11" i="4"/>
  <c r="P28" i="1"/>
  <c r="E23" i="4"/>
  <c r="E28" i="4"/>
  <c r="E44" i="4"/>
  <c r="E43" i="4"/>
  <c r="B47" i="5"/>
  <c r="B77" i="5" s="1"/>
  <c r="D54" i="4"/>
  <c r="D45" i="4"/>
  <c r="D14" i="4"/>
  <c r="D44" i="4"/>
  <c r="D37" i="4"/>
  <c r="D52" i="4"/>
  <c r="D40" i="4"/>
  <c r="D11" i="4"/>
  <c r="D32" i="4"/>
  <c r="D31" i="4"/>
  <c r="D29" i="4"/>
  <c r="E20" i="4"/>
  <c r="E19" i="4"/>
  <c r="E27" i="4"/>
  <c r="E29" i="4"/>
  <c r="E37" i="4"/>
  <c r="E47" i="4"/>
  <c r="E34" i="4"/>
  <c r="E40" i="4"/>
  <c r="Q12" i="1" l="1"/>
  <c r="P56" i="1"/>
  <c r="Q56" i="1"/>
  <c r="B26" i="3"/>
  <c r="B38" i="6"/>
  <c r="C38" i="6" s="1"/>
  <c r="D38" i="6" s="1"/>
  <c r="E38" i="6" s="1"/>
  <c r="F38" i="6" s="1"/>
  <c r="G38" i="6" s="1"/>
  <c r="B38" i="7" s="1"/>
  <c r="C38" i="7" s="1"/>
  <c r="D38" i="7" s="1"/>
  <c r="E38" i="7" s="1"/>
  <c r="F38" i="7" s="1"/>
  <c r="G38" i="7" s="1"/>
  <c r="H38" i="7" s="1"/>
  <c r="I38" i="7" s="1"/>
  <c r="F6" i="6"/>
  <c r="C29" i="5"/>
  <c r="C30" i="5"/>
  <c r="C31" i="5"/>
  <c r="G77" i="5"/>
  <c r="K84" i="1"/>
  <c r="K90" i="1" s="1"/>
  <c r="B34" i="1"/>
  <c r="B21" i="6"/>
  <c r="G25" i="5"/>
  <c r="G34" i="5" s="1"/>
  <c r="Q52" i="1"/>
  <c r="P52" i="1"/>
  <c r="D39" i="6"/>
  <c r="F32" i="7"/>
  <c r="G29" i="7"/>
  <c r="B43" i="6"/>
  <c r="P32" i="1"/>
  <c r="Q32" i="1"/>
  <c r="B81" i="5"/>
  <c r="C43" i="6" l="1"/>
  <c r="B47" i="6"/>
  <c r="B51" i="6" s="1"/>
  <c r="B24" i="3"/>
  <c r="B37" i="3"/>
  <c r="B38" i="3" s="1"/>
  <c r="H29" i="7"/>
  <c r="G32" i="7"/>
  <c r="C6" i="3"/>
  <c r="G36" i="5"/>
  <c r="H77" i="5" s="1"/>
  <c r="G35" i="5"/>
  <c r="B5" i="3"/>
  <c r="G81" i="5"/>
  <c r="Q34" i="1"/>
  <c r="P34" i="1"/>
  <c r="B21" i="3"/>
  <c r="B84" i="1"/>
  <c r="E39" i="6"/>
  <c r="C21" i="6"/>
  <c r="B25" i="6"/>
  <c r="B34" i="6" s="1"/>
  <c r="G6" i="6"/>
  <c r="B9" i="3" l="1"/>
  <c r="H81" i="5"/>
  <c r="B4" i="3"/>
  <c r="D21" i="6"/>
  <c r="C25" i="6"/>
  <c r="C34" i="6" s="1"/>
  <c r="C24" i="3"/>
  <c r="B36" i="6"/>
  <c r="B53" i="6" s="1"/>
  <c r="B61" i="6" s="1"/>
  <c r="B35" i="6"/>
  <c r="F39" i="6"/>
  <c r="Q84" i="1"/>
  <c r="C23" i="3"/>
  <c r="B88" i="1"/>
  <c r="C37" i="3" s="1"/>
  <c r="P84" i="1"/>
  <c r="H74" i="5"/>
  <c r="B15" i="3"/>
  <c r="B11" i="3"/>
  <c r="H49" i="5"/>
  <c r="H75" i="5"/>
  <c r="H56" i="5"/>
  <c r="B13" i="3"/>
  <c r="H80" i="5"/>
  <c r="H47" i="5"/>
  <c r="H62" i="5"/>
  <c r="H79" i="5"/>
  <c r="B10" i="3"/>
  <c r="H76" i="5"/>
  <c r="B16" i="3"/>
  <c r="B14" i="3"/>
  <c r="B12" i="3"/>
  <c r="G83" i="5"/>
  <c r="H72" i="5"/>
  <c r="B6" i="7"/>
  <c r="I29" i="7"/>
  <c r="I32" i="7" s="1"/>
  <c r="H32" i="7"/>
  <c r="D43" i="6"/>
  <c r="C47" i="6"/>
  <c r="C51" i="6" s="1"/>
  <c r="E43" i="6" l="1"/>
  <c r="D47" i="6"/>
  <c r="D51" i="6" s="1"/>
  <c r="C6" i="7"/>
  <c r="R84" i="1"/>
  <c r="C35" i="3"/>
  <c r="C36" i="3"/>
  <c r="B43" i="3"/>
  <c r="R88" i="1"/>
  <c r="R34" i="1"/>
  <c r="C39" i="3"/>
  <c r="R44" i="1"/>
  <c r="R60" i="1"/>
  <c r="B29" i="3"/>
  <c r="R9" i="1"/>
  <c r="C8" i="3"/>
  <c r="R28" i="1"/>
  <c r="R52" i="1"/>
  <c r="R46" i="1"/>
  <c r="R56" i="1"/>
  <c r="R32" i="1"/>
  <c r="B28" i="3"/>
  <c r="R86" i="1"/>
  <c r="R87" i="1"/>
  <c r="B41" i="3"/>
  <c r="Q88" i="1"/>
  <c r="B33" i="3"/>
  <c r="R12" i="1"/>
  <c r="P88" i="1"/>
  <c r="B44" i="3"/>
  <c r="R82" i="1"/>
  <c r="C40" i="3"/>
  <c r="R20" i="1"/>
  <c r="G39" i="6"/>
  <c r="C35" i="6"/>
  <c r="C36" i="6" s="1"/>
  <c r="C53" i="6" s="1"/>
  <c r="C61" i="6" s="1"/>
  <c r="G92" i="5"/>
  <c r="G88" i="5"/>
  <c r="B18" i="3" s="1"/>
  <c r="G98" i="5"/>
  <c r="E21" i="6"/>
  <c r="D25" i="6"/>
  <c r="D34" i="6" s="1"/>
  <c r="C38" i="3"/>
  <c r="B48" i="3" l="1"/>
  <c r="D6" i="7"/>
  <c r="D35" i="6"/>
  <c r="D36" i="6" s="1"/>
  <c r="D53" i="6" s="1"/>
  <c r="D61" i="6" s="1"/>
  <c r="B39" i="7"/>
  <c r="F21" i="6"/>
  <c r="E25" i="6"/>
  <c r="E34" i="6" s="1"/>
  <c r="C41" i="3"/>
  <c r="B50" i="3"/>
  <c r="F43" i="6"/>
  <c r="E47" i="6"/>
  <c r="E51" i="6" s="1"/>
  <c r="C39" i="7" l="1"/>
  <c r="E6" i="7"/>
  <c r="E35" i="6"/>
  <c r="E36" i="6"/>
  <c r="E53" i="6" s="1"/>
  <c r="E61" i="6" s="1"/>
  <c r="G43" i="6"/>
  <c r="F47" i="6"/>
  <c r="F51" i="6" s="1"/>
  <c r="G21" i="6"/>
  <c r="F25" i="6"/>
  <c r="F34" i="6" s="1"/>
  <c r="D39" i="7" l="1"/>
  <c r="B43" i="7"/>
  <c r="G47" i="6"/>
  <c r="G51" i="6" s="1"/>
  <c r="F6" i="7"/>
  <c r="B21" i="7"/>
  <c r="G25" i="6"/>
  <c r="G34" i="6" s="1"/>
  <c r="F35" i="6"/>
  <c r="F36" i="6" s="1"/>
  <c r="F53" i="6" s="1"/>
  <c r="F61" i="6" s="1"/>
  <c r="G35" i="6" l="1"/>
  <c r="G36" i="6"/>
  <c r="G53" i="6" s="1"/>
  <c r="G61" i="6" s="1"/>
  <c r="C21" i="7"/>
  <c r="B25" i="7"/>
  <c r="B34" i="7" s="1"/>
  <c r="E39" i="7"/>
  <c r="C43" i="7"/>
  <c r="B47" i="7"/>
  <c r="B51" i="7" s="1"/>
  <c r="G6" i="7"/>
  <c r="H6" i="7" l="1"/>
  <c r="B35" i="7"/>
  <c r="B36" i="7"/>
  <c r="B53" i="7" s="1"/>
  <c r="B61" i="7" s="1"/>
  <c r="D43" i="7"/>
  <c r="C47" i="7"/>
  <c r="C51" i="7" s="1"/>
  <c r="D21" i="7"/>
  <c r="C25" i="7"/>
  <c r="C34" i="7" s="1"/>
  <c r="F39" i="7"/>
  <c r="G39" i="7" l="1"/>
  <c r="E43" i="7"/>
  <c r="D47" i="7"/>
  <c r="D51" i="7" s="1"/>
  <c r="I6" i="7"/>
  <c r="C35" i="7"/>
  <c r="C36" i="7"/>
  <c r="C53" i="7" s="1"/>
  <c r="C61" i="7" s="1"/>
  <c r="E21" i="7"/>
  <c r="D25" i="7"/>
  <c r="D34" i="7" s="1"/>
  <c r="D36" i="7" l="1"/>
  <c r="D53" i="7" s="1"/>
  <c r="D61" i="7" s="1"/>
  <c r="D35" i="7"/>
  <c r="F21" i="7"/>
  <c r="E25" i="7"/>
  <c r="E34" i="7" s="1"/>
  <c r="H39" i="7"/>
  <c r="F43" i="7"/>
  <c r="E47" i="7"/>
  <c r="E51" i="7" s="1"/>
  <c r="E36" i="7" l="1"/>
  <c r="E53" i="7" s="1"/>
  <c r="E61" i="7" s="1"/>
  <c r="E35" i="7"/>
  <c r="G21" i="7"/>
  <c r="F25" i="7"/>
  <c r="F34" i="7" s="1"/>
  <c r="I39" i="7"/>
  <c r="G43" i="7"/>
  <c r="F47" i="7"/>
  <c r="F51" i="7" s="1"/>
  <c r="F35" i="7" l="1"/>
  <c r="F36" i="7"/>
  <c r="F53" i="7" s="1"/>
  <c r="F61" i="7" s="1"/>
  <c r="H43" i="7"/>
  <c r="G47" i="7"/>
  <c r="G51" i="7" s="1"/>
  <c r="H21" i="7"/>
  <c r="G25" i="7"/>
  <c r="G34" i="7" s="1"/>
  <c r="I43" i="7" l="1"/>
  <c r="I47" i="7" s="1"/>
  <c r="I51" i="7" s="1"/>
  <c r="H47" i="7"/>
  <c r="H51" i="7" s="1"/>
  <c r="G35" i="7"/>
  <c r="G36" i="7"/>
  <c r="G53" i="7" s="1"/>
  <c r="G61" i="7" s="1"/>
  <c r="I21" i="7"/>
  <c r="I25" i="7" s="1"/>
  <c r="I34" i="7" s="1"/>
  <c r="H25" i="7"/>
  <c r="H34" i="7" s="1"/>
  <c r="H35" i="7" l="1"/>
  <c r="H36" i="7"/>
  <c r="H53" i="7" s="1"/>
  <c r="H61" i="7" s="1"/>
  <c r="I35" i="7"/>
  <c r="I36" i="7" s="1"/>
  <c r="I53" i="7" s="1"/>
  <c r="I61" i="7" s="1"/>
  <c r="B49" i="3" s="1"/>
  <c r="B4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 authorId="0" shapeId="0" xr:uid="{00000000-0006-0000-0C00-000001000000}">
      <text>
        <r>
          <rPr>
            <sz val="10"/>
            <color indexed="8"/>
            <rFont val="Arial"/>
            <family val="2"/>
          </rPr>
          <t>Only fill in the orange shaded area only.</t>
        </r>
      </text>
    </comment>
    <comment ref="B9" authorId="0" shapeId="0" xr:uid="{00000000-0006-0000-0C00-000002000000}">
      <text>
        <r>
          <rPr>
            <sz val="10"/>
            <color indexed="8"/>
            <rFont val="Arial"/>
            <family val="2"/>
          </rPr>
          <t>EDA:
Only fill in in the orange shaded areas.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F00-000001000000}">
      <text>
        <r>
          <rPr>
            <sz val="10"/>
            <color indexed="8"/>
            <rFont val="Arial"/>
            <family val="2"/>
          </rPr>
          <t>Only insert the orange shaded area only.</t>
        </r>
      </text>
    </comment>
  </commentList>
</comments>
</file>

<file path=xl/sharedStrings.xml><?xml version="1.0" encoding="utf-8"?>
<sst xmlns="http://schemas.openxmlformats.org/spreadsheetml/2006/main" count="2741" uniqueCount="1248">
  <si>
    <t>Total number of units proposed:</t>
  </si>
  <si>
    <t>Housing Type:</t>
  </si>
  <si>
    <t>The type of permanent housing to be constructed or preserved is:</t>
  </si>
  <si>
    <t>Self-Help/Housing Cooperative</t>
  </si>
  <si>
    <t>Single Family Home</t>
  </si>
  <si>
    <t>One or Two Story Garden</t>
  </si>
  <si>
    <t>Detached 2, 3, or 4 Family</t>
  </si>
  <si>
    <t>Two or More Story with an Elevator</t>
  </si>
  <si>
    <t># of Stories:</t>
  </si>
  <si>
    <t xml:space="preserve">Single Room Occupancy </t>
  </si>
  <si>
    <t>Minimum Age:</t>
  </si>
  <si>
    <t>Manufactured Housing</t>
  </si>
  <si>
    <t>Condominium</t>
  </si>
  <si>
    <t>Other:</t>
  </si>
  <si>
    <t xml:space="preserve">D.                </t>
  </si>
  <si>
    <t>Unit Type</t>
  </si>
  <si>
    <t>Average Size (sq.ft.)</t>
  </si>
  <si>
    <t>Maximum Rent
(per unit)</t>
  </si>
  <si>
    <t>Maximum Income of Tenant and % of Median Income</t>
  </si>
  <si>
    <t>0 BR</t>
  </si>
  <si>
    <t>1 BR</t>
  </si>
  <si>
    <t>2 BR</t>
  </si>
  <si>
    <t>3 BR</t>
  </si>
  <si>
    <t>4 BR</t>
  </si>
  <si>
    <t>SECTION III</t>
  </si>
  <si>
    <t>APPLICANT CERTIFICATION AND COMMITMENT OF RESPONSIBILITY</t>
  </si>
  <si>
    <t>(applicant name)</t>
  </si>
  <si>
    <t>Signature</t>
  </si>
  <si>
    <t>Date</t>
  </si>
  <si>
    <t>Typed or Printed Name</t>
  </si>
  <si>
    <t>Typed or Printed Title</t>
  </si>
  <si>
    <t>Please submit the following with all applications:</t>
  </si>
  <si>
    <t xml:space="preserve">1) </t>
  </si>
  <si>
    <t>A cover letter briefly stating the nature of the proposed project and the type and amount of funding being requested.</t>
  </si>
  <si>
    <t xml:space="preserve">2) </t>
  </si>
  <si>
    <t xml:space="preserve">3) </t>
  </si>
  <si>
    <t>All applicable application attachments, including the Application Checklist.</t>
  </si>
  <si>
    <t>SECTION IV</t>
  </si>
  <si>
    <t>APPLICANT INFORMATION</t>
  </si>
  <si>
    <t>Applicant is the current owner and will retain ownership.</t>
  </si>
  <si>
    <t>Applicant is the project developer and will be part of the final ownership entity for the project.</t>
  </si>
  <si>
    <t>General Partnership</t>
  </si>
  <si>
    <t>Nonprofit Organization</t>
  </si>
  <si>
    <t>Corporation</t>
  </si>
  <si>
    <t>Limited Partnership</t>
  </si>
  <si>
    <t>Joint Venture</t>
  </si>
  <si>
    <t>Local Government</t>
  </si>
  <si>
    <t>Other</t>
  </si>
  <si>
    <t>C.</t>
  </si>
  <si>
    <t>D.</t>
  </si>
  <si>
    <t>Nonprofit</t>
  </si>
  <si>
    <t>For profit</t>
  </si>
  <si>
    <t>E.</t>
  </si>
  <si>
    <t>F.</t>
  </si>
  <si>
    <t>G.</t>
  </si>
  <si>
    <t>H.</t>
  </si>
  <si>
    <t>I.</t>
  </si>
  <si>
    <t>J.</t>
  </si>
  <si>
    <t>K.</t>
  </si>
  <si>
    <t>SECTION V</t>
  </si>
  <si>
    <t>THE DEVELOPMENT TEAM</t>
  </si>
  <si>
    <t>Developer:</t>
  </si>
  <si>
    <t>Owner:</t>
  </si>
  <si>
    <t>Architect:</t>
  </si>
  <si>
    <t>General Contractor:</t>
  </si>
  <si>
    <t>Property Management Company</t>
  </si>
  <si>
    <t>SECTION VI</t>
  </si>
  <si>
    <t>HOUSING NEED AND DEMAND</t>
  </si>
  <si>
    <t>Census Place:</t>
  </si>
  <si>
    <t>% of families at or below the poverty level:</t>
  </si>
  <si>
    <t>%</t>
  </si>
  <si>
    <t>% of RENTER households in the Very Low-Income group:</t>
  </si>
  <si>
    <t>(Source: http://socds.huduser.org)</t>
  </si>
  <si>
    <t>Home Investment Partnerships (HOME) Program</t>
  </si>
  <si>
    <t>APPLICATION FOR HOME FUNDS and CHDO CERTIFICATION (Exhibit B)</t>
  </si>
  <si>
    <t>NOTE: ONLY the Riverside County Board of Supervisors can commit HOME funds.</t>
  </si>
  <si>
    <t>City</t>
  </si>
  <si>
    <t>Community Housing Development Organization (CHDO)</t>
  </si>
  <si>
    <t>(include resident manager's unit)</t>
  </si>
  <si>
    <t>Total number of units to be constructed. (listed in Section II-B)</t>
  </si>
  <si>
    <t>Total number of restricted HOME-Assisted units.</t>
  </si>
  <si>
    <t>No. of HOME-Assisted Units</t>
  </si>
  <si>
    <t>assumes the responsibilities specified in the HOME regulations and certifies that:</t>
  </si>
  <si>
    <t>COMMUNITY HOUSING DEVELOPMENT ORGANIZATIONS</t>
  </si>
  <si>
    <r>
      <t xml:space="preserve">Census Information. </t>
    </r>
    <r>
      <rPr>
        <sz val="11"/>
        <rFont val="Times New Roman"/>
        <family val="1"/>
      </rPr>
      <t>Provide the information requested below as reported in the most recent U.S. Census.</t>
    </r>
  </si>
  <si>
    <t>Total number of units that will be HOME-Assisted Units</t>
  </si>
  <si>
    <t xml:space="preserve">Total square footage of HOME units </t>
  </si>
  <si>
    <t>What is the land use designation for the site and surrounding neighborhood contained within the local jurisdiction’s general plan?</t>
  </si>
  <si>
    <t>What are the uses of immediately adjacent properties?</t>
  </si>
  <si>
    <t>Occupancy of HOME-restricted Units</t>
  </si>
  <si>
    <r>
      <t xml:space="preserve">Check below and include evidence of site control. Label as </t>
    </r>
    <r>
      <rPr>
        <b/>
        <sz val="11"/>
        <color indexed="12"/>
        <rFont val="Times New Roman"/>
        <family val="1"/>
      </rPr>
      <t>Attachment 23 - "Evidence of Site Control.”</t>
    </r>
  </si>
  <si>
    <t>List Below All Projected Sources Required To Complete Construction</t>
  </si>
  <si>
    <t>List Below All Projected Sources of Funds, Including Grants, Land Donations, deferred fees, owner equity, etc.</t>
  </si>
  <si>
    <t>SECTION XVII</t>
  </si>
  <si>
    <t>SECTION XVIII</t>
  </si>
  <si>
    <t>PROJECT EVALUATION</t>
  </si>
  <si>
    <t>AHP</t>
  </si>
  <si>
    <t>% of All public financing including HOME</t>
  </si>
  <si>
    <t>Minimum # HOME units</t>
  </si>
  <si>
    <t>HOME Funds requested</t>
  </si>
  <si>
    <t>% of HOME Funds to TDC</t>
  </si>
  <si>
    <t>CHDO Documentation and Financials</t>
  </si>
  <si>
    <t>CHDO By-Laws</t>
  </si>
  <si>
    <t>CHDO Articles of Corporation</t>
  </si>
  <si>
    <t>CHDO - California Franchise Tax Board Exemption</t>
  </si>
  <si>
    <t>CHDO - Secretary of State of California Certification</t>
  </si>
  <si>
    <t>CHDO - Tenant Participation Plan</t>
  </si>
  <si>
    <t>CHDO - Charter</t>
  </si>
  <si>
    <t>CHDO - IRS Exemption Letters</t>
  </si>
  <si>
    <t>EXHIBIT B – CHDO CERTIFICATION</t>
  </si>
  <si>
    <t>Yes, I wish to apply for CHDO certification/Re-certification</t>
  </si>
  <si>
    <t>No, I do not wish to apply for CHDO certification</t>
  </si>
  <si>
    <t>A.  LEGAL STATUS</t>
  </si>
  <si>
    <t>The nonprofit organization is organized under State or Local laws, as evidenced by:</t>
  </si>
  <si>
    <t>Page No.:</t>
  </si>
  <si>
    <t>Paragraph No.:</t>
  </si>
  <si>
    <t>Charter; OR</t>
  </si>
  <si>
    <t>Articles of Incorporation</t>
  </si>
  <si>
    <t>II.</t>
  </si>
  <si>
    <t>No part of its net earnings inure to the benefit of any member, founder, contributor, or individual, as evidenced by:</t>
  </si>
  <si>
    <t>III.</t>
  </si>
  <si>
    <t>Has a tax exemption ruling from the Internal Revenue Service (IRS) under Section 501 (c)(3) or (4) of the Internal Revenue Code of 1986, as evidenced by:</t>
  </si>
  <si>
    <t>a 501 (c) (3) Certificate from the IRS</t>
  </si>
  <si>
    <t>a 501 (c) (4) Certificate from the IRS</t>
  </si>
  <si>
    <t>IV.</t>
  </si>
  <si>
    <t>Has among its purposes the provision of decent housing that is affordable to low-and moderate-income people, as evidenced by a statement in the organization's:</t>
  </si>
  <si>
    <t>Charter;</t>
  </si>
  <si>
    <t>Articles of Incorporation;</t>
  </si>
  <si>
    <t>By-laws; OR</t>
  </si>
  <si>
    <t>Resolution</t>
  </si>
  <si>
    <t>B.   CAPACITY</t>
  </si>
  <si>
    <t>Conforms to the financial accountability standards of 24 CFR 84.21, "Standards for Financial Management Systems,"  as evidenced by:</t>
  </si>
  <si>
    <t>a notarized statement by the President, or CFO of the organization</t>
  </si>
  <si>
    <t>a certification from a Certified Public Accountant; OR</t>
  </si>
  <si>
    <t>a HUD approved audit summary</t>
  </si>
  <si>
    <t>Has a demonstrated capacity for carrying out activities assisted with HOME funds, as evidenced by:</t>
  </si>
  <si>
    <t>contract(s) with consultant firms or individuals who have housing experience similar to projects to be assisted with HOME funds, to train appropriate key staff of the organization</t>
  </si>
  <si>
    <t>Has a history of serving the community within which housing to be assisted with HOME funds is to be located, as evidenced by:</t>
  </si>
  <si>
    <t>a statement that documents at least one year of experience in serving the community (SEE NOTE BELOW), OR</t>
  </si>
  <si>
    <t>for newly created organizations formed by local churches, service or community organizations, a statement that documents that its parent organization has at least one year experience in serving the community</t>
  </si>
  <si>
    <t>C. ORGANIZATIONAL STRUCTURE</t>
  </si>
  <si>
    <t>Maintains at least one-third of its governing board's membership for residents of low-income neighborhoods, other low-income community residents, or elected   representatives of low-income neighborhood organizations as evidenced by the organization's:</t>
  </si>
  <si>
    <t xml:space="preserve">Provides a formal process for low-income, program beneficiaries to advise the organization in all of its decision regarding the design, sitting, development, and management of all affordable housing projects, as evidenced by: </t>
  </si>
  <si>
    <t>a written statement of operating procedures approved by the governing body</t>
  </si>
  <si>
    <t>Articles of Incorporation; OR</t>
  </si>
  <si>
    <t>By-laws</t>
  </si>
  <si>
    <t>D.   RELATIONSHIP WITH FOR-PROFIT ENTITIES</t>
  </si>
  <si>
    <t>The CHDO is not controlled, nor receives direction from individuals, or entities seeking profit from the organization, as evidenced by:</t>
  </si>
  <si>
    <t>Memorandum of Understanding (MOU)</t>
  </si>
  <si>
    <t xml:space="preserve">A Community Housing Development Organization may be sponsored or created by a for-profit entity, however: </t>
  </si>
  <si>
    <t>(A)</t>
  </si>
  <si>
    <t>the for-profit entity's primary purpose does not include the development or management of housing, as evidenced:</t>
  </si>
  <si>
    <t>in the for-profit organization’s By-Laws:</t>
  </si>
  <si>
    <t>AND</t>
  </si>
  <si>
    <t>(B)</t>
  </si>
  <si>
    <t>the CHDO is free to contract for goods and services from vendor(s)  of its own choosing, as evidenced in the CHDO's:</t>
  </si>
  <si>
    <t>E. GEOGRAPHICAL AREA OF SERVICE</t>
  </si>
  <si>
    <t>Indicate the geographical area for which you wish to be CHDO-certified.  Defined service area is shown in the CHDO’s:</t>
  </si>
  <si>
    <t>Resolution; OR</t>
  </si>
  <si>
    <t>If your current Board composition in Section F(VI), of this Exhibit "B", are from outside of Riverside County, please address how your organization would satisfy Section C.</t>
  </si>
  <si>
    <t>F. OTHER DOCUMENTATIONS</t>
  </si>
  <si>
    <t>Submit a copy of Internal Revenue Service Exemption Letter dated no more than 12 months prior to the date of this Application.</t>
  </si>
  <si>
    <t>% of RENTER households in the 0-30% income group with any housing problem: (cost burden greater than 30% of its income and/or overcrowding and/or without complete kitchen or plumbing facilities)</t>
  </si>
  <si>
    <t xml:space="preserve">4) </t>
  </si>
  <si>
    <t>% of OWNER households in the Very Low-Income group:</t>
  </si>
  <si>
    <t>Current vacancy rates for rental housing in the market area:</t>
  </si>
  <si>
    <t>Current vacancy rates for ownership housing in the market area:</t>
  </si>
  <si>
    <t>Current median rent in the market area:</t>
  </si>
  <si>
    <t>Current median sales price in the market area:</t>
  </si>
  <si>
    <t xml:space="preserve">5) </t>
  </si>
  <si>
    <t xml:space="preserve">6) </t>
  </si>
  <si>
    <t>SECTION VII</t>
  </si>
  <si>
    <t>THE PROJECT</t>
  </si>
  <si>
    <t>Type of Project Proposed</t>
  </si>
  <si>
    <t>Rehabilitation</t>
  </si>
  <si>
    <t>Acquisition/New Construction</t>
  </si>
  <si>
    <t>Acquisition/Rehabilitation</t>
  </si>
  <si>
    <t>Rehabilitation and Acquisition/Rehabilitation Projects</t>
  </si>
  <si>
    <t>Current Use:</t>
  </si>
  <si>
    <t>Site, Land, Building and Unit Information</t>
  </si>
  <si>
    <t>APN(s):</t>
  </si>
  <si>
    <t>Major Cross Streets:</t>
  </si>
  <si>
    <t>acres</t>
  </si>
  <si>
    <t>square feet</t>
  </si>
  <si>
    <t>Total Number of Buildings:</t>
  </si>
  <si>
    <t>Residential</t>
  </si>
  <si>
    <t>Community</t>
  </si>
  <si>
    <t>Family</t>
  </si>
  <si>
    <t>Senior</t>
  </si>
  <si>
    <t>Total #</t>
  </si>
  <si>
    <t>Area</t>
  </si>
  <si>
    <t>Mix:</t>
  </si>
  <si>
    <t>Efficiency</t>
  </si>
  <si>
    <t>sq.ft.</t>
  </si>
  <si>
    <t>One Bedroom</t>
  </si>
  <si>
    <t>Two Bedroom</t>
  </si>
  <si>
    <t>Three Bedroom</t>
  </si>
  <si>
    <t>Four Bedroom</t>
  </si>
  <si>
    <t xml:space="preserve">Manager's Unit </t>
  </si>
  <si>
    <t>Total number of units (from Section II-B).</t>
  </si>
  <si>
    <t>Total community room square footage</t>
  </si>
  <si>
    <t>Total common space square footage (including manager’s unit)</t>
  </si>
  <si>
    <t>Total square footage of all project structures</t>
  </si>
  <si>
    <t>Sustainable building methods used:</t>
  </si>
  <si>
    <t>Provide vented kitchen range hoods to the exterior of the bldg in at least 80% of the units.</t>
  </si>
  <si>
    <t>Provide hard wiring for computers in each unit wired for telephones using CAT5e or better and a second network for television services using coaxial cable.</t>
  </si>
  <si>
    <t>Utilize materials that will increase energy efficiency by at least 15% (or 25% for rehabilitation project) above the Title 24 energy standards.</t>
  </si>
  <si>
    <t>Use of natural gas for space heating.</t>
  </si>
  <si>
    <t>Use of fluorescent light fixtures for at least 75% of light fixtures or compatible energy-lighting for the project’s total lighting throughout compliance period.</t>
  </si>
  <si>
    <t>Use of either of the following water conserving technologies: a) Flow restrictors on kitchen (2 gallons per minute) and bathroom toilets (1.5 gallons per minute) or b) dual flush toilets.</t>
  </si>
  <si>
    <t xml:space="preserve">7) </t>
  </si>
  <si>
    <t xml:space="preserve">8) </t>
  </si>
  <si>
    <t>Proposed length of affordability.</t>
  </si>
  <si>
    <t>Years</t>
  </si>
  <si>
    <t xml:space="preserve">9) </t>
  </si>
  <si>
    <t>SECTION VIII</t>
  </si>
  <si>
    <t>LOCAL APPROVALS &amp; DEVELOPMENT TIMETABLE</t>
  </si>
  <si>
    <t>Local Approvals Required</t>
  </si>
  <si>
    <t>Actual Approval Date</t>
  </si>
  <si>
    <t>Estimated Approval Date</t>
  </si>
  <si>
    <t>Negative Declaration under CEQA</t>
  </si>
  <si>
    <t>General Plan Amendment</t>
  </si>
  <si>
    <t>Article 34 of State Constitution</t>
  </si>
  <si>
    <t xml:space="preserve">Site Plan </t>
  </si>
  <si>
    <t>Design Review</t>
  </si>
  <si>
    <t>Conditional Use Permit</t>
  </si>
  <si>
    <t>Variance Approval</t>
  </si>
  <si>
    <t>Zone Change</t>
  </si>
  <si>
    <t>Zoning Designation</t>
  </si>
  <si>
    <t>Current Zoning Designation</t>
  </si>
  <si>
    <r>
      <t xml:space="preserve">If answer is "yes" applicant must provide a formal certification concerning all government assistance to be provided for the project and that the HOME subsidy is not greater than necessary to provide affordable housing when combining HOME assistance with other funds.  And if no such other assistance (other than HOME funds) is to be provided, the application should clearly state that.  Applicant should also certify that if other government assistance is sought or obtained in the future, the County will be promptly notified.  For applicant seeking LIHTC, AHP or other funds, submit a copy of the grant/loan application and any amendment to the Agency. Attach and label as </t>
    </r>
    <r>
      <rPr>
        <b/>
        <sz val="11"/>
        <color indexed="12"/>
        <rFont val="Times New Roman"/>
        <family val="1"/>
      </rPr>
      <t>Attachment 32 - "Project Evaluation.”</t>
    </r>
  </si>
  <si>
    <r>
      <t xml:space="preserve">Describe procedures to be employed for marketing the project to prospective tenants/owners.  What advertising methods will be used?  Describe proposed efforts to reach out to low income and minority households. Label as </t>
    </r>
    <r>
      <rPr>
        <b/>
        <sz val="11"/>
        <color indexed="12"/>
        <rFont val="Times New Roman"/>
        <family val="1"/>
      </rPr>
      <t>Attachment 30 - “Affirmative Marketing Plan.”</t>
    </r>
  </si>
  <si>
    <r>
      <t xml:space="preserve">Submit evidence of all commitments and label as </t>
    </r>
    <r>
      <rPr>
        <b/>
        <sz val="11"/>
        <color indexed="12"/>
        <rFont val="Times New Roman"/>
        <family val="1"/>
      </rPr>
      <t>Attachment 25 - “Letters Of Support From Construction Funding Sources.”</t>
    </r>
    <r>
      <rPr>
        <sz val="11"/>
        <rFont val="Times New Roman"/>
        <family val="1"/>
      </rPr>
      <t xml:space="preserve"> The commitment letters shall show all terms and conditions.</t>
    </r>
  </si>
  <si>
    <r>
      <t xml:space="preserve">Provide evidence of community support. Label as </t>
    </r>
    <r>
      <rPr>
        <b/>
        <sz val="11"/>
        <color indexed="12"/>
        <rFont val="Times New Roman"/>
        <family val="1"/>
      </rPr>
      <t>Attachment 24 - “Evidence of Community Support."</t>
    </r>
  </si>
  <si>
    <r>
      <t xml:space="preserve">Provide a Flood Insurance Rate Map (FIRM) printout. Outline project site on map. Provide a printout of map panel (typically bottom right corner) showing panel number. Label as </t>
    </r>
    <r>
      <rPr>
        <b/>
        <sz val="11"/>
        <color indexed="12"/>
        <rFont val="Times New Roman"/>
        <family val="1"/>
      </rPr>
      <t>Attachment 22 - “FEMA Flood Insurance Rate Map.”</t>
    </r>
  </si>
  <si>
    <r>
      <t xml:space="preserve">If yes, describe their number, condition, occupancy, and proposed course of action.
Include all information and label as </t>
    </r>
    <r>
      <rPr>
        <b/>
        <sz val="11"/>
        <color indexed="12"/>
        <rFont val="Times New Roman"/>
        <family val="1"/>
      </rPr>
      <t>Attachment 20 - “Existing Structures.”</t>
    </r>
  </si>
  <si>
    <r>
      <t xml:space="preserve">Proposed sales price and how were these determined (For non-rental projects only). Label as </t>
    </r>
    <r>
      <rPr>
        <b/>
        <sz val="11"/>
        <color indexed="12"/>
        <rFont val="Times New Roman"/>
        <family val="1"/>
      </rPr>
      <t>Attachment 17 - “Proposed Sale Price.”</t>
    </r>
  </si>
  <si>
    <r>
      <t xml:space="preserve">Submit a narrative on proposed project and proposed use of HOME funds. Be specific and provide a line-item breakdown of items to be paid with HOME funds. Label as </t>
    </r>
    <r>
      <rPr>
        <b/>
        <sz val="11"/>
        <color indexed="12"/>
        <rFont val="Times New Roman"/>
        <family val="1"/>
      </rPr>
      <t>Attachment 16 - “Project and Budget.”</t>
    </r>
  </si>
  <si>
    <r>
      <t xml:space="preserve">Submit site and unit layout and elevation in 8 1/2 x 11 paper. Include a narrative on development and unit amenities. Describe sustainable building methods and energy efficient systems proposed. Label section as </t>
    </r>
    <r>
      <rPr>
        <b/>
        <sz val="11"/>
        <color indexed="12"/>
        <rFont val="Times New Roman"/>
        <family val="1"/>
      </rPr>
      <t>Attachment 15 - “Architectural Layout and Project Amenities."</t>
    </r>
  </si>
  <si>
    <r>
      <t xml:space="preserve">The rehabilitation and/or the income and rent restrictions will cause the relocation of existing tenants. Applicants must submit an explanation of relocation requirements, a detailed Relocation Plan including a budget with an identified funding source, and submit all information and label as </t>
    </r>
    <r>
      <rPr>
        <b/>
        <sz val="11"/>
        <color indexed="12"/>
        <rFont val="Times New Roman"/>
        <family val="1"/>
      </rPr>
      <t>Attachment 13 - “Relocation Plan.”</t>
    </r>
  </si>
  <si>
    <t>Proposed Zoning Designation</t>
  </si>
  <si>
    <t>Land Use Designation</t>
  </si>
  <si>
    <t>North</t>
  </si>
  <si>
    <t>South</t>
  </si>
  <si>
    <t>West</t>
  </si>
  <si>
    <t>East</t>
  </si>
  <si>
    <t>Appraisal Completed</t>
  </si>
  <si>
    <t>Yes</t>
  </si>
  <si>
    <t>No</t>
  </si>
  <si>
    <t>Value:</t>
  </si>
  <si>
    <t>Existing Structures</t>
  </si>
  <si>
    <t>Are there existing structures on the site?</t>
  </si>
  <si>
    <t>Environmental Considerations</t>
  </si>
  <si>
    <t>Environmental Assessments</t>
  </si>
  <si>
    <t>Phase One Environmental Site Assessment:</t>
  </si>
  <si>
    <t>Date of Report</t>
  </si>
  <si>
    <t>Phase One Archaeological/Cultural Resources Assessment Survey:</t>
  </si>
  <si>
    <t xml:space="preserve">Soil Reports Completed: </t>
  </si>
  <si>
    <t>For a Referral List for Historical Resources Consultants, contact:</t>
  </si>
  <si>
    <t>Topography</t>
  </si>
  <si>
    <t>What is the site topography?</t>
  </si>
  <si>
    <t>Floodplain</t>
  </si>
  <si>
    <t>Is the site in a floodplain?</t>
  </si>
  <si>
    <t>Useful resource links below:</t>
  </si>
  <si>
    <t>FEMA Map Service Center</t>
  </si>
  <si>
    <t>Riverside Land Management System</t>
  </si>
  <si>
    <t>Riverside County Flood Control</t>
  </si>
  <si>
    <t>Riverside County Flood Control - Flood Determination Application</t>
  </si>
  <si>
    <t>100 Year</t>
  </si>
  <si>
    <t>500 Year</t>
  </si>
  <si>
    <t>Development Timetable</t>
  </si>
  <si>
    <t>Actual (A)  or Scheduled (S)</t>
  </si>
  <si>
    <t>Month</t>
  </si>
  <si>
    <t>Year</t>
  </si>
  <si>
    <t>A/S</t>
  </si>
  <si>
    <t>SITE</t>
  </si>
  <si>
    <t>Environmental Review Completed</t>
  </si>
  <si>
    <t>Site Acquired</t>
  </si>
  <si>
    <t>LOCAL PERMITS</t>
  </si>
  <si>
    <t>Variance</t>
  </si>
  <si>
    <t>Site Plan Review</t>
  </si>
  <si>
    <t>Grading Permit</t>
  </si>
  <si>
    <t>Building Permit</t>
  </si>
  <si>
    <t>CONSTRUCTION FINANCING</t>
  </si>
  <si>
    <t>Loan Application</t>
  </si>
  <si>
    <t>Enforceable Commitment</t>
  </si>
  <si>
    <t>Closing and Disbursement</t>
  </si>
  <si>
    <t>PERMANENT FINANCING</t>
  </si>
  <si>
    <t>OTHER LOANS AND GRANTS</t>
  </si>
  <si>
    <t xml:space="preserve">Type and Source: </t>
  </si>
  <si>
    <t>Application</t>
  </si>
  <si>
    <t>Closing or Award</t>
  </si>
  <si>
    <t>Construction Completion</t>
  </si>
  <si>
    <t>Placed In Service</t>
  </si>
  <si>
    <t>SECTION IX</t>
  </si>
  <si>
    <t>SITE CONTROL</t>
  </si>
  <si>
    <t>Exp. Date</t>
  </si>
  <si>
    <t>Executed option contract to purchase or lease the site.</t>
  </si>
  <si>
    <t>A contract for sale or Other Enforceable Agreement for the Acquisition of the Property.</t>
  </si>
  <si>
    <t>Long-term leasehold.</t>
  </si>
  <si>
    <t>A Deed listing your organization as the owner and a copy of title policy.</t>
  </si>
  <si>
    <t>SECTION X</t>
  </si>
  <si>
    <t>COMMUNITY SUPPORT</t>
  </si>
  <si>
    <t>SECTION XI</t>
  </si>
  <si>
    <t xml:space="preserve">PROJECT FINANCING </t>
  </si>
  <si>
    <t>(ALL SOURCES OF FUNDS - BOTH PRIVATE AND PUBLIC)</t>
  </si>
  <si>
    <t>Construction Financing</t>
  </si>
  <si>
    <t>Term in Months</t>
  </si>
  <si>
    <t>Interest Rate (%)</t>
  </si>
  <si>
    <t>Amount of Funds</t>
  </si>
  <si>
    <t>Total Funds For Construction</t>
  </si>
  <si>
    <t>Lender/Source</t>
  </si>
  <si>
    <t>Contact Name</t>
  </si>
  <si>
    <t>Street Address</t>
  </si>
  <si>
    <t>City, State, Zip</t>
  </si>
  <si>
    <t>Phone/Email</t>
  </si>
  <si>
    <t>Type of Financing</t>
  </si>
  <si>
    <t>Committed</t>
  </si>
  <si>
    <t>Permanent Financing</t>
  </si>
  <si>
    <t>Total Permanent Financing</t>
  </si>
  <si>
    <t>Total Tax Credit Equity</t>
  </si>
  <si>
    <t>Total Sources of Project Funds</t>
  </si>
  <si>
    <t>State prevailing wage / Davis Bacon wage requirements</t>
  </si>
  <si>
    <t>State prevailing wage:</t>
  </si>
  <si>
    <t>Davis Bacon wage:</t>
  </si>
  <si>
    <t>SECTION XII</t>
  </si>
  <si>
    <t xml:space="preserve">USES OF FUNDS </t>
  </si>
  <si>
    <t>Financing Plan and Proforma</t>
  </si>
  <si>
    <t>Income Information</t>
  </si>
  <si>
    <t>Rental Subsidy Income/Operating Subsidy, if any.</t>
  </si>
  <si>
    <t xml:space="preserve">Number of units receiving assistance </t>
  </si>
  <si>
    <t xml:space="preserve">Length of contract (years) </t>
  </si>
  <si>
    <t xml:space="preserve">Expiration date of contract </t>
  </si>
  <si>
    <t>Total Projected Annual Rental Subsidy</t>
  </si>
  <si>
    <t>Monthly Resident Utility Allowance by Unit Size</t>
  </si>
  <si>
    <t>SECTION XIII</t>
  </si>
  <si>
    <t>SUBSIDIES</t>
  </si>
  <si>
    <t>Loan and Grant Subsidies</t>
  </si>
  <si>
    <t>Check all that apply.</t>
  </si>
  <si>
    <t>Description of Subsidy</t>
  </si>
  <si>
    <t>Loan</t>
  </si>
  <si>
    <t>Grant</t>
  </si>
  <si>
    <t>Amount</t>
  </si>
  <si>
    <t>Purpose</t>
  </si>
  <si>
    <t>HOME</t>
  </si>
  <si>
    <t>CDBG</t>
  </si>
  <si>
    <t>State</t>
  </si>
  <si>
    <t>Local</t>
  </si>
  <si>
    <t>Private</t>
  </si>
  <si>
    <t>Rent Subsidy Anticipated</t>
  </si>
  <si>
    <t>Percent of units affected, any rental subsidy expected to be available to the project.</t>
  </si>
  <si>
    <t>Specify Source</t>
  </si>
  <si>
    <t>Total Subsidy</t>
  </si>
  <si>
    <t>Approval Date</t>
  </si>
  <si>
    <t>Annual Subsidy</t>
  </si>
  <si>
    <t>Subsidized Units</t>
  </si>
  <si>
    <t>Term</t>
  </si>
  <si>
    <t>Pre-Existing Subsidies</t>
  </si>
  <si>
    <t>(Rehab and Acquisition/Rehab Only)</t>
  </si>
  <si>
    <t>Indicate the subsidy amount for any of the following currently utilized by the project.</t>
  </si>
  <si>
    <t>HUD Sections 8</t>
  </si>
  <si>
    <t>Will the subsidy continue?</t>
  </si>
  <si>
    <t>SECTION XIV</t>
  </si>
  <si>
    <t>MANAGEMENT PLAN</t>
  </si>
  <si>
    <t>SECTION XV</t>
  </si>
  <si>
    <t>AFFIRMATIVE MARKETING</t>
  </si>
  <si>
    <t>SECTION XVI</t>
  </si>
  <si>
    <t>GOVERNING BOARD ACTION</t>
  </si>
  <si>
    <r>
      <t>C.</t>
    </r>
    <r>
      <rPr>
        <b/>
        <sz val="12"/>
        <rFont val="Times New Roman"/>
        <family val="1"/>
      </rPr>
      <t/>
    </r>
  </si>
  <si>
    <r>
      <t>Seniors</t>
    </r>
    <r>
      <rPr>
        <u/>
        <sz val="12"/>
        <rFont val="Times New Roman"/>
        <family val="1"/>
      </rPr>
      <t/>
    </r>
  </si>
  <si>
    <t xml:space="preserve">Land Cost or Value </t>
  </si>
  <si>
    <t xml:space="preserve">Legal/Broker Fees </t>
  </si>
  <si>
    <t xml:space="preserve">Subtotal Land Cost or Value </t>
  </si>
  <si>
    <t xml:space="preserve">Demolition </t>
  </si>
  <si>
    <t xml:space="preserve">Off-Site Improvements </t>
  </si>
  <si>
    <t xml:space="preserve">Total Acquisition Cost </t>
  </si>
  <si>
    <t xml:space="preserve">Off-Site Work </t>
  </si>
  <si>
    <t xml:space="preserve">Structures </t>
  </si>
  <si>
    <t xml:space="preserve">General Requirements </t>
  </si>
  <si>
    <t xml:space="preserve">Contractor Overhead </t>
  </si>
  <si>
    <t xml:space="preserve">Contractor Profit </t>
  </si>
  <si>
    <t xml:space="preserve">General Liability Insurance </t>
  </si>
  <si>
    <t xml:space="preserve">Total Rehabilitation Costs </t>
  </si>
  <si>
    <t xml:space="preserve">Total New Construction Costs </t>
  </si>
  <si>
    <t xml:space="preserve">Design </t>
  </si>
  <si>
    <t xml:space="preserve">Supervision </t>
  </si>
  <si>
    <t xml:space="preserve">Subtotal Architectural Costs </t>
  </si>
  <si>
    <t xml:space="preserve">Survey &amp; engineering </t>
  </si>
  <si>
    <t xml:space="preserve">Total Architectural &amp; Engineering </t>
  </si>
  <si>
    <t xml:space="preserve">Const. Loan Interest (    %,  ___mos) </t>
  </si>
  <si>
    <t xml:space="preserve">Credit Enhance. &amp; Application Fee </t>
  </si>
  <si>
    <t xml:space="preserve">Taxes </t>
  </si>
  <si>
    <t xml:space="preserve">Insurance </t>
  </si>
  <si>
    <t xml:space="preserve">Title and Recording </t>
  </si>
  <si>
    <t xml:space="preserve">Total Const. Interest &amp; Fees </t>
  </si>
  <si>
    <t xml:space="preserve">Total Constr. Contingency </t>
  </si>
  <si>
    <t xml:space="preserve">Loan Origination Fee </t>
  </si>
  <si>
    <t xml:space="preserve">Credit Enhance. &amp; App. Fee </t>
  </si>
  <si>
    <t xml:space="preserve">Other______________________ </t>
  </si>
  <si>
    <t xml:space="preserve">Total Permanent Financing Costs </t>
  </si>
  <si>
    <t xml:space="preserve">Lender Legal Pd. by Applicant </t>
  </si>
  <si>
    <t xml:space="preserve">Other (Specify)_______________ </t>
  </si>
  <si>
    <t xml:space="preserve">Total Legal Fees </t>
  </si>
  <si>
    <t xml:space="preserve">Rent Reserves </t>
  </si>
  <si>
    <t xml:space="preserve">Appraisal costs </t>
  </si>
  <si>
    <t xml:space="preserve">TCAC App/Alloc/Monitor Fees </t>
  </si>
  <si>
    <t xml:space="preserve">Environmental Audit </t>
  </si>
  <si>
    <t xml:space="preserve">Permit Processing Fees </t>
  </si>
  <si>
    <t xml:space="preserve">Marketing </t>
  </si>
  <si>
    <t xml:space="preserve">Relocation Expenses </t>
  </si>
  <si>
    <t xml:space="preserve">Furnishings </t>
  </si>
  <si>
    <t xml:space="preserve">Market Study </t>
  </si>
  <si>
    <t xml:space="preserve">Total Other Costs </t>
  </si>
  <si>
    <t xml:space="preserve">Subtotal Project Cost </t>
  </si>
  <si>
    <t xml:space="preserve">Total Developer Costs </t>
  </si>
  <si>
    <t xml:space="preserve">TOTAL PROJECT COST </t>
  </si>
  <si>
    <t>Application Checklist</t>
  </si>
  <si>
    <t>Please submit required information where applicable to the proposed Project.  Label and tab each attachment with the designated checklist number. Place all attachments in checklist order.</t>
  </si>
  <si>
    <t>Cover Letter</t>
  </si>
  <si>
    <t>Attachments</t>
  </si>
  <si>
    <t>Corporation/Partnership Documentation</t>
  </si>
  <si>
    <t xml:space="preserve">a. </t>
  </si>
  <si>
    <t>Secretary of State Certificate</t>
  </si>
  <si>
    <t>Articles of Corporation</t>
  </si>
  <si>
    <t>By-Laws</t>
  </si>
  <si>
    <t>List of Members of Directors</t>
  </si>
  <si>
    <t xml:space="preserve">b. </t>
  </si>
  <si>
    <t>Partnership</t>
  </si>
  <si>
    <t>Partnership Agreement</t>
  </si>
  <si>
    <t>List of Partners</t>
  </si>
  <si>
    <t>Audited Financial</t>
  </si>
  <si>
    <t>Applicant References (Last Five years)</t>
  </si>
  <si>
    <t>List of References</t>
  </si>
  <si>
    <t>Audit Findings, Foreclosure or Default</t>
  </si>
  <si>
    <t>Staffing Descriptions</t>
  </si>
  <si>
    <t>Organizational Chart</t>
  </si>
  <si>
    <t>Applicant’s Disclosure Questionnaire</t>
  </si>
  <si>
    <t>Subcontractor Qualifications</t>
  </si>
  <si>
    <t>Developer</t>
  </si>
  <si>
    <t>Owner</t>
  </si>
  <si>
    <t xml:space="preserve">c. </t>
  </si>
  <si>
    <t>Architect</t>
  </si>
  <si>
    <t xml:space="preserve">d. </t>
  </si>
  <si>
    <t>General Contractor</t>
  </si>
  <si>
    <t xml:space="preserve">e. </t>
  </si>
  <si>
    <t>Marketing Study</t>
  </si>
  <si>
    <t>Neighborhood Amenities</t>
  </si>
  <si>
    <t>Neighborhood Map</t>
  </si>
  <si>
    <t xml:space="preserve">10) </t>
  </si>
  <si>
    <t xml:space="preserve">11) </t>
  </si>
  <si>
    <t>Relocation Plan</t>
  </si>
  <si>
    <t xml:space="preserve">12) </t>
  </si>
  <si>
    <t>Locational Map</t>
  </si>
  <si>
    <t>Plot Map</t>
  </si>
  <si>
    <t>Photographs</t>
  </si>
  <si>
    <t xml:space="preserve">13) </t>
  </si>
  <si>
    <t xml:space="preserve">14) </t>
  </si>
  <si>
    <t>Project and Budget</t>
  </si>
  <si>
    <t xml:space="preserve">15) </t>
  </si>
  <si>
    <t>Proposed Sale Price (For non-rental projects only)</t>
  </si>
  <si>
    <t xml:space="preserve">16) </t>
  </si>
  <si>
    <t>Local Government Approvals</t>
  </si>
  <si>
    <t xml:space="preserve">17) </t>
  </si>
  <si>
    <t>Appraisal</t>
  </si>
  <si>
    <t xml:space="preserve">18) </t>
  </si>
  <si>
    <t xml:space="preserve">19) </t>
  </si>
  <si>
    <t>Environmental Status</t>
  </si>
  <si>
    <t xml:space="preserve">20) </t>
  </si>
  <si>
    <t xml:space="preserve">21) </t>
  </si>
  <si>
    <t>Evidence of Site Control</t>
  </si>
  <si>
    <t xml:space="preserve">22) </t>
  </si>
  <si>
    <t>Evidence of Community Support</t>
  </si>
  <si>
    <t xml:space="preserve">23) </t>
  </si>
  <si>
    <t>Letters of Support from Construction Funding Sources</t>
  </si>
  <si>
    <t xml:space="preserve">24) </t>
  </si>
  <si>
    <t>Letters of Support from Permanent Funding Sources</t>
  </si>
  <si>
    <t xml:space="preserve">25) </t>
  </si>
  <si>
    <t xml:space="preserve">26) </t>
  </si>
  <si>
    <t>Monthly Resident Utility Allowance</t>
  </si>
  <si>
    <t xml:space="preserve">27) </t>
  </si>
  <si>
    <t>Management Plan and Tenant Selection Policy</t>
  </si>
  <si>
    <t xml:space="preserve">28) </t>
  </si>
  <si>
    <t>Affirmative Marketing Plan</t>
  </si>
  <si>
    <t xml:space="preserve">29) </t>
  </si>
  <si>
    <t>Governing Board Resolution</t>
  </si>
  <si>
    <r>
      <t xml:space="preserve">Financial Statements for the past </t>
    </r>
    <r>
      <rPr>
        <u/>
        <sz val="11"/>
        <rFont val="Times New Roman"/>
        <family val="1"/>
      </rPr>
      <t>Two</t>
    </r>
    <r>
      <rPr>
        <sz val="11"/>
        <rFont val="Times New Roman"/>
        <family val="1"/>
      </rPr>
      <t xml:space="preserve"> years</t>
    </r>
  </si>
  <si>
    <t>NOTE: Make full disclosure.  Add extra sheets (signed) if needed.  If you have no previous projects write by your name - "No prior experience”.</t>
  </si>
  <si>
    <t xml:space="preserve">             If there have been no occurrences of sales, foreclosure, write "none" in column 4.</t>
  </si>
  <si>
    <t xml:space="preserve">4)  </t>
  </si>
  <si>
    <t xml:space="preserve">Role and Interest: </t>
  </si>
  <si>
    <t>Sales, Foreclosures, Defaults, and Noncompliance:</t>
  </si>
  <si>
    <t>Year Participation</t>
  </si>
  <si>
    <t>Began:</t>
  </si>
  <si>
    <t>Ended:</t>
  </si>
  <si>
    <t xml:space="preserve">          </t>
  </si>
  <si>
    <t>(A) RDA Projects</t>
  </si>
  <si>
    <t>(B) Other Government-Assisted</t>
  </si>
  <si>
    <t>(C) Nongovernment- Assisted Projects</t>
  </si>
  <si>
    <t>     </t>
  </si>
  <si>
    <t xml:space="preserve">        </t>
  </si>
  <si>
    <t>PROJECT:</t>
  </si>
  <si>
    <t>  </t>
  </si>
  <si>
    <t>LOCATION:</t>
  </si>
  <si>
    <t>Role and Interest:     </t>
  </si>
  <si>
    <t>RDA:</t>
  </si>
  <si>
    <t>Began:     </t>
  </si>
  <si>
    <t>HOME:</t>
  </si>
  <si>
    <t>Ended:     </t>
  </si>
  <si>
    <t>TDC:</t>
  </si>
  <si>
    <t xml:space="preserve">Reference Name, address, </t>
  </si>
  <si>
    <t>TOTAL UNITS:</t>
  </si>
  <si>
    <r>
      <t>Signature(s):</t>
    </r>
    <r>
      <rPr>
        <u/>
        <sz val="10"/>
        <rFont val="Times New Roman"/>
        <family val="1"/>
      </rPr>
      <t xml:space="preserve"> </t>
    </r>
  </si>
  <si>
    <t>EXHIBIT C</t>
  </si>
  <si>
    <t>(Sample Resolution)</t>
  </si>
  <si>
    <t>Resolution No.________</t>
  </si>
  <si>
    <t>The Governing Board of</t>
  </si>
  <si>
    <t>(Title of Local Jurisdiction or non-profit organization)</t>
  </si>
  <si>
    <t>WHEREAS,</t>
  </si>
  <si>
    <t>IT IS NOW THEREFORE RESOLVED THAT:</t>
  </si>
  <si>
    <t>1)</t>
  </si>
  <si>
    <t>located in</t>
  </si>
  <si>
    <t>(program location).</t>
  </si>
  <si>
    <t>2)</t>
  </si>
  <si>
    <t>3)</t>
  </si>
  <si>
    <t>VOTE:</t>
  </si>
  <si>
    <t>ABSTAIN:</t>
  </si>
  <si>
    <r>
      <t xml:space="preserve">PASSED AND ADOPTED THIS </t>
    </r>
    <r>
      <rPr>
        <u/>
        <sz val="11"/>
        <rFont val="Times New Roman"/>
        <family val="1"/>
      </rPr>
      <t xml:space="preserve">          </t>
    </r>
    <r>
      <rPr>
        <sz val="11"/>
        <rFont val="Times New Roman"/>
        <family val="1"/>
      </rPr>
      <t xml:space="preserve">DAY OF </t>
    </r>
    <r>
      <rPr>
        <u/>
        <sz val="11"/>
        <rFont val="Times New Roman"/>
        <family val="1"/>
      </rPr>
      <t xml:space="preserve">                 </t>
    </r>
    <r>
      <rPr>
        <sz val="11"/>
        <rFont val="Times New Roman"/>
        <family val="1"/>
      </rPr>
      <t>, 20__, BY THE FOLLOWING</t>
    </r>
  </si>
  <si>
    <r>
      <t xml:space="preserve">AYES:  </t>
    </r>
    <r>
      <rPr>
        <u/>
        <sz val="12"/>
        <rFont val="Times New Roman"/>
        <family val="1"/>
      </rPr>
      <t xml:space="preserve">          </t>
    </r>
  </si>
  <si>
    <r>
      <t xml:space="preserve">NAYS: </t>
    </r>
    <r>
      <rPr>
        <u/>
        <sz val="12"/>
        <rFont val="Times New Roman"/>
        <family val="1"/>
      </rPr>
      <t xml:space="preserve">          </t>
    </r>
    <r>
      <rPr>
        <sz val="12"/>
        <rFont val="Times New Roman"/>
        <family val="1"/>
      </rPr>
      <t xml:space="preserve"> </t>
    </r>
  </si>
  <si>
    <r>
      <t xml:space="preserve">ABSENT:  </t>
    </r>
    <r>
      <rPr>
        <u/>
        <sz val="12"/>
        <rFont val="Times New Roman"/>
        <family val="1"/>
      </rPr>
      <t xml:space="preserve">          </t>
    </r>
  </si>
  <si>
    <t>The undersigned __________________________________________(Title of Officer) of the _____________________________________ (Name of Applicant)  therefore named does hereby attest and certify that the foregoing is a true and full copy of a resolution of the Governing Board adopted at a duly convened meeting on the date above-mentioned, which has not been altered, amended or repealed.</t>
  </si>
  <si>
    <t>Housing support services for special needs groups will be provided.</t>
  </si>
  <si>
    <t>Mobile Home Park</t>
  </si>
  <si>
    <t>Total New Construction Cost</t>
  </si>
  <si>
    <t>List all existing/planned affordable housing developments in the market area by identifying name and location, type of affordable project, existing or proposed, distance from project, population served, # of bedroom size, rent by unit size, and project amenities.</t>
  </si>
  <si>
    <t>Use of energy efficient appliances with the Energy Star rating (or equivalent) for all appliances, including refrigerators, dishwashers, washers and dryers (whether in units or in community laundry facilities), heating and cooling systems, including furnaces, and air conditioners that will be used in the development.</t>
  </si>
  <si>
    <t>FEMA Flood Insurance Rate Map</t>
  </si>
  <si>
    <t xml:space="preserve">30) </t>
  </si>
  <si>
    <t xml:space="preserve">31) </t>
  </si>
  <si>
    <t xml:space="preserve">32) </t>
  </si>
  <si>
    <t>Project Evaluation</t>
  </si>
  <si>
    <t>EXHIBIT D - LIST OF PREVIOUS HOUSING PROJECTS FOR THE PAST 5 YEARS</t>
  </si>
  <si>
    <t>Submit a copy of letter of good standing from the California Franchise Tax Board that is dated no more than 12 months.</t>
  </si>
  <si>
    <t>Submit a copy of your organizations’ most current annual operating budget, its last two years of audited financial statements, and CPA certification that the applicant is in compliance w/ OMB Circular A-133, single audit report.</t>
  </si>
  <si>
    <t>V.</t>
  </si>
  <si>
    <t>VI.</t>
  </si>
  <si>
    <t xml:space="preserve">For Board members residing in low-income neighborhoods in the community, submit evidence that the neighborhoods meet HUD definition that 51% or more of the residents are low-income. </t>
  </si>
  <si>
    <t>VII. CURRENT BOARD MEMBERS:</t>
  </si>
  <si>
    <t>Resident of a Low-Income Neighborhood in the Community</t>
  </si>
  <si>
    <t xml:space="preserve">Low Income Resident of Community </t>
  </si>
  <si>
    <t>Public Official or Employee (*see Note)</t>
  </si>
  <si>
    <t>Check boxes, if applicable</t>
  </si>
  <si>
    <t>Minimum 1/3rd (*see Note)</t>
  </si>
  <si>
    <t>Maximum 1/3rd</t>
  </si>
  <si>
    <t>Member Name:</t>
  </si>
  <si>
    <t>Employer:</t>
  </si>
  <si>
    <t>Address:</t>
  </si>
  <si>
    <t>Term Expires:</t>
  </si>
  <si>
    <t>Capacity:</t>
  </si>
  <si>
    <t>The information contained in this checklist refers to the definition of Community Housing Development Organizations (CHDOs) in Subpart A, Section 92.2 of the HOME Final Rule.  The checklist will be used by EDA to evaluate the documents HUD requires a non-profit to collect in order to certify the non-profit as a CHDO.</t>
  </si>
  <si>
    <t>NOTE:  The CHDO, or its parent organization must be able to show one year of serving the community from the date the participating jurisdiction provides HOME funds to the organization.  In the statement, the organization must describe its history (or its parent organization's history) of serving the community by describing activities which it provided (or its parent organization provided), such as:  (1) developing new housing, rehabilitating existing stock and managing housing stock or;  (2) delivering non-housing services that have had lasting benefits for the community, such as counseling, food relief, or child care facilities.  The statement must be signed by the president of the organization or by a HUD approved representative.</t>
  </si>
  <si>
    <t>Under the HOME program, for urban areas, the term, "community", is defined as one or several neighborhoods, a city, county, or metropolitan area.  For rural areas, "community", is defined as one or several neighborhoods, a town, village, county, or multi-county area (but not the whole state), provided that the governing board contains low-income residents from each of the multi-county areas.  Low-income neighborhoods are defined as neighborhoods where 51% or more of the residents are low-income.</t>
  </si>
  <si>
    <t>The CHDO must also provide a formal process for low-income program beneficiaries to advise the CHDO on design, location of cites, development and management of affordable housing.  This requirement is important for CHDOs serving a large geographic area, where it may not be possible for a CHDO to have low-income board representation from every neighborhood in which the CHDO will develop, own or sponsor housing.</t>
  </si>
  <si>
    <t>CHDO should establish systems for community involvement in parts of their service areas where housing will be developed, but which are not represented on their boards.  Such system might include special committees of neighbors of a proposed development site, neighborhood advisory council or open town meeting.</t>
  </si>
  <si>
    <t>A CHDO may be chartered by a State or local government; however, the State or local government may not appoint: (1) more than one-third of the membership of the organization's governing body; (2) the board members appointed by the State or local government may not, in turn, appoint the remaining two-thirds of the board members; and (3) no more than one-third of the governing board members are public officials, as evidenced by the organization's:</t>
  </si>
  <si>
    <t>If the CHDO is sponsored or created by a for-profit entity, the for-profit entity may not appoint more than one-third of the membership of the CHDO's governing body, and the board members appointed by the for-profit entity may not, in turn, appoint the remaining two-thirds of the board members, as evidenced by the CHDO's:</t>
  </si>
  <si>
    <t>Submit a Tenant Participation Plan describing the program of tenant participation in management decisions for rental projects, and adhere to a fair lease and grievance procedure pursuant to 24 CFR Section 92.303 and a description of the formal process used to solicit advice from low income program beneficiaries in decisions regarding design, site, development, and management of affordable housing.</t>
  </si>
  <si>
    <t>Submit a copy of corporation’s By-Laws, Articles of Incorporation and any Amendments and a Certificate of Status, Domestic Corporation from the California Secretary of State that is dated no more than 12 months prior to the date of this application.  A list of the current governing board composition and indicate which of the individuals listed below meet the 1/3 low-to moderate income representation as defined by 24 CFR Section 92.2 Be sure to maintain documentation of address and income for review by staff during monitoring.</t>
  </si>
  <si>
    <t>(Name of Applicant)</t>
  </si>
  <si>
    <t>shall submit to the County an application to participate in the HOME program which will request a funding allocation for the following activities: (briefly describe)</t>
  </si>
  <si>
    <t xml:space="preserve">If the application for funding is approved, </t>
  </si>
  <si>
    <t>authorizes</t>
  </si>
  <si>
    <t xml:space="preserve">(office or position titles of authorized person or persons) to execute in the name of </t>
  </si>
  <si>
    <t>the Application, the Agreement for use of HOME funds, and ALL other documents required by the County or HUD for participation in the HOME program, and ANY amendments thereto.</t>
  </si>
  <si>
    <t>NOTE:    This is intended to be a model resolution authorizing submittal of an application to the County.  Applicants may use their own format if it contains all of the authorizations contained in this model.</t>
  </si>
  <si>
    <r>
      <t xml:space="preserve">a political subdivision of the State of California, </t>
    </r>
    <r>
      <rPr>
        <b/>
        <u/>
        <sz val="12"/>
        <rFont val="Times New Roman"/>
        <family val="1"/>
      </rPr>
      <t>or</t>
    </r>
    <r>
      <rPr>
        <sz val="12"/>
        <rFont val="Times New Roman"/>
        <family val="1"/>
      </rPr>
      <t xml:space="preserve"> a non-profit corporation wishes to apply for and receive an allocation of funds through the HOME Program; and</t>
    </r>
  </si>
  <si>
    <t>HEREBY, AUTHORIZES THE SUBMITTAL OF AN APPLICATION TO THE ECONOMIC DEVELOPMENT AGENCY FOR THE COUNTY OF RIVERSIDE FOR HOME INVESTMENT PARTNERSHIPS ("HOME") PROGRAM FUNDS; THE EXECUTION OF A STANDARD AGREEMENT IF SELECTED FOR SUCH FUNDING AND ANY AMENDMENTS THERETO; AND ANY RELATED DOCUMENTS NECESSARY TO PARTICIPATE IN THE HOME PROGRAM.</t>
  </si>
  <si>
    <t>hereby agrees to use the HOME funds for eligible activities in the manner presented in the application as approved by the Department and in accordance with regulations cited above.  It also may execute any and all other instruments necessary or required by the Department or HUD for participation in HOME.</t>
  </si>
  <si>
    <t>CHDO's are advised that an authorizing resolution must be submitted with all applications by CHDO's which contain the information and authorizations contained in this model.  The model resolution should be modified by CHDO's as appropriate to meet the corporate structure of the CHDO.</t>
  </si>
  <si>
    <t>Placed-in-Service:</t>
  </si>
  <si>
    <t>Site &amp; Neighborhoods Standards Review</t>
  </si>
  <si>
    <t>EXHIBIT G</t>
  </si>
  <si>
    <t>HOME Rental New Construction Project</t>
  </si>
  <si>
    <t>HOME Project:</t>
  </si>
  <si>
    <t>Jurisdiction Minority %:</t>
  </si>
  <si>
    <t>White</t>
  </si>
  <si>
    <t>Black</t>
  </si>
  <si>
    <t>Asian</t>
  </si>
  <si>
    <t>American Indian/Alaskan Native</t>
  </si>
  <si>
    <t>Native Hawaiian/Pacific Islander</t>
  </si>
  <si>
    <t>Standard [from 24 CFR 983.6(b)]</t>
  </si>
  <si>
    <t>Rule Reference</t>
  </si>
  <si>
    <t>Compliance</t>
  </si>
  <si>
    <t>Adequacy of Site:</t>
  </si>
  <si>
    <t>983.6(b)(1)</t>
  </si>
  <si>
    <t>Size, exposure, contour accommodates units</t>
  </si>
  <si>
    <t>Utilities &amp; street access adequate</t>
  </si>
  <si>
    <t>Project &amp; location furthers compliance with fair housing laws</t>
  </si>
  <si>
    <t>983.6(b)(2)</t>
  </si>
  <si>
    <t>Site is (must meet one of the following conditions):</t>
  </si>
  <si>
    <t>Not in an area of minority concentration or racially mixed area OR</t>
  </si>
  <si>
    <t>983.6(b)(3)(i)</t>
  </si>
  <si>
    <t>In area of minority concentration, but either:</t>
  </si>
  <si>
    <t>&lt;&gt;</t>
  </si>
  <si>
    <t>Sufficient comparable opportunities exist outside area for minorities based on analysis of HUD-assisted housing OR</t>
  </si>
  <si>
    <t>983.6(b)(3)(ii)
983.6(b)(3)(iii)</t>
  </si>
  <si>
    <t>Necessary to meet overriding housing need that cannot otherwise be met:</t>
  </si>
  <si>
    <t>983.6(b)(3)(iv)</t>
  </si>
  <si>
    <t>*</t>
  </si>
  <si>
    <t>Integral to preservation strategy OR</t>
  </si>
  <si>
    <t>Integral to revitalizing area strategy.</t>
  </si>
  <si>
    <t>Promotes greater choice of housing opportunities &amp; avoids undue concentration of assisted persons</t>
  </si>
  <si>
    <t>983.6(b)(4)</t>
  </si>
  <si>
    <t>Neighborhood is not seriously detrimental to family life:</t>
  </si>
  <si>
    <t>983.6(b)(5)</t>
  </si>
  <si>
    <t>Substandard/other undesirable conditions do not predominate  OR</t>
  </si>
  <si>
    <t>Comprehensive strategy in place to address undesirable conditions</t>
  </si>
  <si>
    <t>Neighborhood is comparably accessible to broad range of services &amp; facilities</t>
  </si>
  <si>
    <t>983.6(b)(6)</t>
  </si>
  <si>
    <t>Travel/access to jobs is not excessive</t>
  </si>
  <si>
    <t>983.6(b)(7)</t>
  </si>
  <si>
    <t>Exception: does not apply to elderly housing</t>
  </si>
  <si>
    <t>EXHIBIT F</t>
  </si>
  <si>
    <t># HOME units</t>
  </si>
  <si>
    <t>Self Help/Coop</t>
  </si>
  <si>
    <t>Special Needs</t>
  </si>
  <si>
    <t>Single Family</t>
  </si>
  <si>
    <t>A.  Development Budget</t>
  </si>
  <si>
    <t>TOTAL PROJECT COST</t>
  </si>
  <si>
    <t>General Requirements</t>
  </si>
  <si>
    <t xml:space="preserve"> </t>
  </si>
  <si>
    <t>Insurance</t>
  </si>
  <si>
    <t xml:space="preserve">Origination Fee </t>
  </si>
  <si>
    <t>SECTION XIII.     USES OF FUNDS</t>
  </si>
  <si>
    <t xml:space="preserve">Total Reserves </t>
  </si>
  <si>
    <t>Total Other Sources of Permanent Financing</t>
  </si>
  <si>
    <t>Project Name:</t>
  </si>
  <si>
    <t>Total Number of Units</t>
  </si>
  <si>
    <t>Rental Income</t>
  </si>
  <si>
    <t>Year 1</t>
  </si>
  <si>
    <t>Net Rent</t>
  </si>
  <si>
    <t>Total Rental Income</t>
  </si>
  <si>
    <t>Income</t>
  </si>
  <si>
    <t>Other Income</t>
  </si>
  <si>
    <t>/un/mo</t>
  </si>
  <si>
    <t>Units</t>
  </si>
  <si>
    <t>Increase</t>
  </si>
  <si>
    <t xml:space="preserve">   Laundry Facilities</t>
  </si>
  <si>
    <t xml:space="preserve">   Vending Machines</t>
  </si>
  <si>
    <t xml:space="preserve">  Other - Specify</t>
  </si>
  <si>
    <t>Total Other Income</t>
  </si>
  <si>
    <t>Total Potential Gross Income</t>
  </si>
  <si>
    <t>Less Vacancy Allowance</t>
  </si>
  <si>
    <t>Expenses</t>
  </si>
  <si>
    <t xml:space="preserve">   General Adminstrative</t>
  </si>
  <si>
    <t xml:space="preserve">       Advertising</t>
  </si>
  <si>
    <t xml:space="preserve">       Legal</t>
  </si>
  <si>
    <t xml:space="preserve">       Accounting/audit</t>
  </si>
  <si>
    <t xml:space="preserve">      Security</t>
  </si>
  <si>
    <t xml:space="preserve">      Other</t>
  </si>
  <si>
    <t xml:space="preserve">      Total Administrative</t>
  </si>
  <si>
    <t>Utilities</t>
  </si>
  <si>
    <t xml:space="preserve">      Fuel</t>
  </si>
  <si>
    <t xml:space="preserve">      Gas</t>
  </si>
  <si>
    <t xml:space="preserve">      Electricity</t>
  </si>
  <si>
    <t xml:space="preserve">      Water/Sewer</t>
  </si>
  <si>
    <t xml:space="preserve">Payroll/Payroll Taxes </t>
  </si>
  <si>
    <t xml:space="preserve">      On-Site Manager</t>
  </si>
  <si>
    <t xml:space="preserve">      Maintenance Person</t>
  </si>
  <si>
    <t xml:space="preserve">      Payroll Taxes</t>
  </si>
  <si>
    <t xml:space="preserve">      Total Payroll</t>
  </si>
  <si>
    <t>Maintenance</t>
  </si>
  <si>
    <t xml:space="preserve">      Painting</t>
  </si>
  <si>
    <t xml:space="preserve">      Repair</t>
  </si>
  <si>
    <t xml:space="preserve">      Trash Removal</t>
  </si>
  <si>
    <t xml:space="preserve">      Exterminating</t>
  </si>
  <si>
    <t xml:space="preserve">      Grounds</t>
  </si>
  <si>
    <t xml:space="preserve">      Elevator</t>
  </si>
  <si>
    <t xml:space="preserve">      Supplies</t>
  </si>
  <si>
    <t xml:space="preserve">      Total Maintenance</t>
  </si>
  <si>
    <t>Total Expenses</t>
  </si>
  <si>
    <t>Replacement Reserve</t>
  </si>
  <si>
    <t xml:space="preserve">Operating Reserve </t>
  </si>
  <si>
    <t>Total Operating Expenses</t>
  </si>
  <si>
    <t>Net Operating Income (NOI)</t>
  </si>
  <si>
    <t>Year 2</t>
  </si>
  <si>
    <t xml:space="preserve">      Total Utilities</t>
  </si>
  <si>
    <t xml:space="preserve">      Management Fee</t>
  </si>
  <si>
    <t xml:space="preserve">      Insurance</t>
  </si>
  <si>
    <t xml:space="preserve">      Real Estate Taxes</t>
  </si>
  <si>
    <t xml:space="preserve">      Total Service Amenities Budget</t>
  </si>
  <si>
    <t>Year 3</t>
  </si>
  <si>
    <t>Year 4</t>
  </si>
  <si>
    <t>Year 5</t>
  </si>
  <si>
    <t>Year 6</t>
  </si>
  <si>
    <t>Total # units:</t>
  </si>
  <si>
    <t>Total Sq.Ft:</t>
  </si>
  <si>
    <t>Cost/SF</t>
  </si>
  <si>
    <t>A. Land Cost/Acquisition</t>
  </si>
  <si>
    <t>B. Rehabilitation</t>
  </si>
  <si>
    <t>D. Architectural Fees &amp; Eng.</t>
  </si>
  <si>
    <t xml:space="preserve">E. Const. Int.&amp; Fees </t>
  </si>
  <si>
    <t>F. Construction Contingency</t>
  </si>
  <si>
    <t>G. Permanent Financing</t>
  </si>
  <si>
    <t>H. Legal Fees</t>
  </si>
  <si>
    <t>I. Reserves</t>
  </si>
  <si>
    <t>Cost/Unit</t>
  </si>
  <si>
    <t>%Total Budget</t>
  </si>
  <si>
    <t>Annual</t>
  </si>
  <si>
    <t xml:space="preserve">Monthly </t>
  </si>
  <si>
    <t>Year 7</t>
  </si>
  <si>
    <t>Year 8</t>
  </si>
  <si>
    <t>Year 9</t>
  </si>
  <si>
    <t>Year 10</t>
  </si>
  <si>
    <t>Year 11</t>
  </si>
  <si>
    <t>Year 12</t>
  </si>
  <si>
    <t>Year 13</t>
  </si>
  <si>
    <t>Year 14</t>
  </si>
  <si>
    <t>Year 15</t>
  </si>
  <si>
    <t>Effective Gross Income (EGI)</t>
  </si>
  <si>
    <t>% EGI</t>
  </si>
  <si>
    <t>Key Assumption</t>
  </si>
  <si>
    <t>Vacancy Trend</t>
  </si>
  <si>
    <t>Other Income Trend</t>
  </si>
  <si>
    <t>Administrative Expenses Trend</t>
  </si>
  <si>
    <t>Management Fee Expenses Trend</t>
  </si>
  <si>
    <t>Utilities Expenses Trend</t>
  </si>
  <si>
    <t>Payroll Expenses Trend</t>
  </si>
  <si>
    <t>Maintenance Expenses Trend</t>
  </si>
  <si>
    <t>Insurance Expenses Trend</t>
  </si>
  <si>
    <t>Real Estate Taxes Trend</t>
  </si>
  <si>
    <t>Total Service Amenities Budget Trend</t>
  </si>
  <si>
    <t>Replacement Reserve Trend</t>
  </si>
  <si>
    <t>Operating Reserve Trend</t>
  </si>
  <si>
    <t>Acceptable Range</t>
  </si>
  <si>
    <t>Total Operating Cost Per Unit Per Month</t>
  </si>
  <si>
    <t>$40, or 5 -7% of gross rental income</t>
  </si>
  <si>
    <t>Architect &amp; Engineering</t>
  </si>
  <si>
    <t>Contingency</t>
  </si>
  <si>
    <t>Developer's Fee</t>
  </si>
  <si>
    <t>Type of Unit</t>
  </si>
  <si>
    <t>Number of Units</t>
  </si>
  <si>
    <t xml:space="preserve">    Debt Coverage Ratio for 1st Loan</t>
  </si>
  <si>
    <t xml:space="preserve">    Debt Coverage Ratio for 2nd Loan</t>
  </si>
  <si>
    <t>Available Cash Flow</t>
  </si>
  <si>
    <t xml:space="preserve">    Debt Service Per Year 2nd Loan:</t>
  </si>
  <si>
    <t xml:space="preserve">    Debt Service Per Year for 1st Loan:</t>
  </si>
  <si>
    <t>Other Income - Laundry Facilities/Yr</t>
  </si>
  <si>
    <t>Other Income - Vending Machines/Yr</t>
  </si>
  <si>
    <t>Land:</t>
  </si>
  <si>
    <t xml:space="preserve">Acres  </t>
  </si>
  <si>
    <t>No.of Bldgs:</t>
  </si>
  <si>
    <t>Underwriting Summary:</t>
  </si>
  <si>
    <t>of Hard Cost</t>
  </si>
  <si>
    <t>Construction Loan:</t>
  </si>
  <si>
    <t xml:space="preserve">   Term in months</t>
  </si>
  <si>
    <t>months</t>
  </si>
  <si>
    <t xml:space="preserve">   Interest Rate:</t>
  </si>
  <si>
    <t>Permanent Loan:</t>
  </si>
  <si>
    <t>Debt Service - Permanent</t>
  </si>
  <si>
    <t>Land Cost /unit</t>
  </si>
  <si>
    <t>Land Cost/acre</t>
  </si>
  <si>
    <t>Total Cost /Unit (exclude Land)</t>
  </si>
  <si>
    <t>Total Cost /Unit (include Land)</t>
  </si>
  <si>
    <t>Project Name &amp; City</t>
  </si>
  <si>
    <t xml:space="preserve">   Amount</t>
  </si>
  <si>
    <t xml:space="preserve">  Loan #1: Amount</t>
  </si>
  <si>
    <t xml:space="preserve">   Annual Debt Service </t>
  </si>
  <si>
    <t>1. First Loan Term:</t>
  </si>
  <si>
    <t>2. Second Loan Term:</t>
  </si>
  <si>
    <t xml:space="preserve">  Loan #2: Amount</t>
  </si>
  <si>
    <t>Monthly</t>
  </si>
  <si>
    <t xml:space="preserve"> Allowance</t>
  </si>
  <si>
    <t>Utility</t>
  </si>
  <si>
    <t>% Area</t>
  </si>
  <si>
    <t>Median</t>
  </si>
  <si>
    <t>/SF</t>
  </si>
  <si>
    <t>General Contractor O/P</t>
  </si>
  <si>
    <t>Manager</t>
  </si>
  <si>
    <t>Deferred Developer's Fee</t>
  </si>
  <si>
    <t>&lt;7.5% project cost before developer's fee</t>
  </si>
  <si>
    <t>Minimum 1.1</t>
  </si>
  <si>
    <t>Total Operating Expense as % of EGI</t>
  </si>
  <si>
    <t xml:space="preserve">   Management as % of EGI</t>
  </si>
  <si>
    <t xml:space="preserve">   Maintenance as % of EGI</t>
  </si>
  <si>
    <t xml:space="preserve">   R.E &amp; Insurance as % EGI</t>
  </si>
  <si>
    <t xml:space="preserve">   Administrative as % EGI</t>
  </si>
  <si>
    <t xml:space="preserve">   Payroll as % EGI</t>
  </si>
  <si>
    <t xml:space="preserve">   Service Amenities as % EGI</t>
  </si>
  <si>
    <t>30% to 40% of EGI</t>
  </si>
  <si>
    <t>0.6% of hard cost or $200/u/yr</t>
  </si>
  <si>
    <t xml:space="preserve">   Utilities as % of EGI</t>
  </si>
  <si>
    <t>3-7% of construction costs incl O/H/P</t>
  </si>
  <si>
    <t>5-10% construction costs incl O/H/P</t>
  </si>
  <si>
    <t>Total Hard Cost/ SF (exclude site)</t>
  </si>
  <si>
    <t>Total Hard Cost/ SF (include site)</t>
  </si>
  <si>
    <t>10% of construction costs (site+struct)</t>
  </si>
  <si>
    <t>4% of construction costs (site+struct)</t>
  </si>
  <si>
    <t>$166 - 266</t>
  </si>
  <si>
    <t>Min. 1% of Replacement Cost</t>
  </si>
  <si>
    <t xml:space="preserve">Rental Income Trend </t>
  </si>
  <si>
    <t xml:space="preserve">                                              PERMANENT SOURCES</t>
  </si>
  <si>
    <t>@</t>
  </si>
  <si>
    <t>/unit/mo</t>
  </si>
  <si>
    <t>Other Income - Specify______________</t>
  </si>
  <si>
    <t xml:space="preserve">   Management Fee Per Unit Per Month</t>
  </si>
  <si>
    <t xml:space="preserve">   Total O.Cost/U/M excl. Tx,Reserve, Service Am.</t>
  </si>
  <si>
    <t xml:space="preserve">   Property Tax</t>
  </si>
  <si>
    <t>Debt Service Coverage Ratio</t>
  </si>
  <si>
    <t>Tax Credit Equity</t>
  </si>
  <si>
    <t>Developer's Deferred Equity</t>
  </si>
  <si>
    <t xml:space="preserve">   Subtotal Equity</t>
  </si>
  <si>
    <t>Local City Funds</t>
  </si>
  <si>
    <t>Other Conventional Financing</t>
  </si>
  <si>
    <t xml:space="preserve">   Replacement Reserve/unit/yr</t>
  </si>
  <si>
    <t>Total Development Cost</t>
  </si>
  <si>
    <t>C. New Construction *</t>
  </si>
  <si>
    <t>Total Cost / SF</t>
  </si>
  <si>
    <t>Cash on Cash Return (1st Yr Cash Flow)</t>
  </si>
  <si>
    <t>2.5% to 3.5%</t>
  </si>
  <si>
    <t>(0Bd-$108,557,1Bd-$124,438,2Bd-$151,318,3Bd-$195,751,4Bd-$214,874)</t>
  </si>
  <si>
    <t>Local Impact Fees &amp; Permit/ Unit</t>
  </si>
  <si>
    <t>Number of Buildings</t>
  </si>
  <si>
    <t>Gross Land Area</t>
  </si>
  <si>
    <t>Gross S.F Building</t>
  </si>
  <si>
    <t>Acres</t>
  </si>
  <si>
    <t>S.F.</t>
  </si>
  <si>
    <t>Division</t>
  </si>
  <si>
    <t>Trade Item</t>
  </si>
  <si>
    <t>Estimated Cost</t>
  </si>
  <si>
    <t>Gross S.F Cost</t>
  </si>
  <si>
    <t>Per Unit Cost</t>
  </si>
  <si>
    <t>% of Total</t>
  </si>
  <si>
    <t>Concrete</t>
  </si>
  <si>
    <t>Masonry</t>
  </si>
  <si>
    <t>Metals</t>
  </si>
  <si>
    <t>R. Carpentry</t>
  </si>
  <si>
    <t>F. Carpentry</t>
  </si>
  <si>
    <t>Waterproofting</t>
  </si>
  <si>
    <t>Insulation</t>
  </si>
  <si>
    <t xml:space="preserve">Roofing </t>
  </si>
  <si>
    <t>Sheet Metal</t>
  </si>
  <si>
    <t>Doors</t>
  </si>
  <si>
    <t>Windows</t>
  </si>
  <si>
    <t>Glass</t>
  </si>
  <si>
    <t>Lath &amp; Plaster</t>
  </si>
  <si>
    <t>Drywall</t>
  </si>
  <si>
    <t>Tile Work</t>
  </si>
  <si>
    <t>Acoustical</t>
  </si>
  <si>
    <t>Resilient Flooring</t>
  </si>
  <si>
    <t>Painting</t>
  </si>
  <si>
    <t>Specialties</t>
  </si>
  <si>
    <t>Special Eqpt.</t>
  </si>
  <si>
    <t>Cabinets</t>
  </si>
  <si>
    <t>Appliances</t>
  </si>
  <si>
    <t>Blinds &amp; Shades</t>
  </si>
  <si>
    <t>Carpets</t>
  </si>
  <si>
    <t>Special Construc.</t>
  </si>
  <si>
    <t>Elevators</t>
  </si>
  <si>
    <t>Plumbing &amp; Hot water</t>
  </si>
  <si>
    <t>HVAC</t>
  </si>
  <si>
    <t>Electricals</t>
  </si>
  <si>
    <t>Earthwork</t>
  </si>
  <si>
    <t>Site Utilities</t>
  </si>
  <si>
    <t>Roads &amp; Walks</t>
  </si>
  <si>
    <t>Lawns &amp; Planting</t>
  </si>
  <si>
    <t>Unusual Site Condition</t>
  </si>
  <si>
    <t xml:space="preserve">  Total Land Improvements</t>
  </si>
  <si>
    <t xml:space="preserve">  Total Structures</t>
  </si>
  <si>
    <t>Contractor's Overhead</t>
  </si>
  <si>
    <t>Constractor's Profit</t>
  </si>
  <si>
    <t>Other Fees</t>
  </si>
  <si>
    <t>Bond Premium</t>
  </si>
  <si>
    <t>General Requirement</t>
  </si>
  <si>
    <t>Previous editions are obsolete</t>
  </si>
  <si>
    <t>SECTION I</t>
  </si>
  <si>
    <t>APPLICANT SUMMARY</t>
  </si>
  <si>
    <t>Name of Applicant:</t>
  </si>
  <si>
    <t>Chief Executive Officer’s Name:</t>
  </si>
  <si>
    <t>Title of Chief Executive Officer:</t>
  </si>
  <si>
    <t>City:</t>
  </si>
  <si>
    <t>Zip:</t>
  </si>
  <si>
    <t>Contact Person:</t>
  </si>
  <si>
    <t>Title:</t>
  </si>
  <si>
    <t>Phone Number:</t>
  </si>
  <si>
    <t>FAX Number:</t>
  </si>
  <si>
    <t>Email:</t>
  </si>
  <si>
    <t>Legal Status of Applicant:</t>
  </si>
  <si>
    <t>Individual</t>
  </si>
  <si>
    <t xml:space="preserve">Non-profit Developer </t>
  </si>
  <si>
    <t>For-profit Developer</t>
  </si>
  <si>
    <t>SECTION II</t>
  </si>
  <si>
    <t>GENERAL AND SUMMARY INFORMATION</t>
  </si>
  <si>
    <t>A.</t>
  </si>
  <si>
    <t>Project:</t>
  </si>
  <si>
    <t>Site Address:</t>
  </si>
  <si>
    <t>City/Community:</t>
  </si>
  <si>
    <t>Zip Code:</t>
  </si>
  <si>
    <t>Census Tract:</t>
  </si>
  <si>
    <t>Assessor’s Parcel Number(s):</t>
  </si>
  <si>
    <t>Supervisorial District:</t>
  </si>
  <si>
    <t>B.</t>
  </si>
  <si>
    <t>New Construction</t>
  </si>
  <si>
    <t>Acquisition and/or Rehabilitation</t>
  </si>
  <si>
    <t>HOME Funds Application</t>
  </si>
  <si>
    <t>Applicant Mailing Address:</t>
  </si>
  <si>
    <r>
      <t xml:space="preserve">A Resolution authorizing this application, unless the Applicant is an Individual. (Please see </t>
    </r>
    <r>
      <rPr>
        <b/>
        <sz val="11"/>
        <rFont val="Times New Roman"/>
        <family val="1"/>
      </rPr>
      <t>Exhibit "C"</t>
    </r>
    <r>
      <rPr>
        <sz val="11"/>
        <rFont val="Times New Roman"/>
        <family val="1"/>
      </rPr>
      <t xml:space="preserve"> for sample)</t>
    </r>
  </si>
  <si>
    <t>Applicant is the project developer and will not be part of the final ownership entity for the project.</t>
  </si>
  <si>
    <t xml:space="preserve">Applicant will be or is a general partner to an ownership entity that will be formed. </t>
  </si>
  <si>
    <r>
      <t>Documentation of the legal status of the entity applying for HOME funds.</t>
    </r>
    <r>
      <rPr>
        <sz val="11"/>
        <rFont val="Times New Roman"/>
        <family val="1"/>
      </rPr>
      <t xml:space="preserve"> If the Applicant is a Corporation, attach the Certification from the Secretary of State indicating the complete name of the Corporation and date of incorporation, Articles of Incorporation, By-laws, and a list of current members of the Board of Directors, their addresses, affiliations, and phone numbers. For Partnerships, provide a copy of the partnership agreement, a list of current partners, their addresses, affiliations, and phone numbers. If a Limited Partnership will be formed for this project, please describe partners and when the Partnership will be formed. Please include and label this information as </t>
    </r>
    <r>
      <rPr>
        <b/>
        <sz val="11"/>
        <color indexed="12"/>
        <rFont val="Times New Roman"/>
        <family val="1"/>
      </rPr>
      <t>Attachment 2 - “Corporation/Partnership Documentation.”</t>
    </r>
    <r>
      <rPr>
        <sz val="11"/>
        <color indexed="12"/>
        <rFont val="Times New Roman"/>
        <family val="1"/>
      </rPr>
      <t xml:space="preserve"> For Non-profit, attach </t>
    </r>
    <r>
      <rPr>
        <b/>
        <sz val="11"/>
        <color indexed="12"/>
        <rFont val="Times New Roman"/>
        <family val="1"/>
      </rPr>
      <t>Exhibit "B"</t>
    </r>
    <r>
      <rPr>
        <sz val="11"/>
        <color indexed="12"/>
        <rFont val="Times New Roman"/>
        <family val="1"/>
      </rPr>
      <t>.</t>
    </r>
  </si>
  <si>
    <r>
      <t xml:space="preserve">Past Housing Projects. </t>
    </r>
    <r>
      <rPr>
        <sz val="11"/>
        <rFont val="Times New Roman"/>
        <family val="1"/>
      </rPr>
      <t xml:space="preserve">Attach a List of Previous Housing Projects Form as shown in </t>
    </r>
    <r>
      <rPr>
        <b/>
        <u/>
        <sz val="11"/>
        <rFont val="Times New Roman"/>
        <family val="1"/>
      </rPr>
      <t>Exhibit "D"</t>
    </r>
    <r>
      <rPr>
        <sz val="11"/>
        <rFont val="Times New Roman"/>
        <family val="1"/>
      </rPr>
      <t xml:space="preserve"> for a list of projects or programs the Applicant has operated or implemented in the </t>
    </r>
    <r>
      <rPr>
        <b/>
        <u/>
        <sz val="11"/>
        <rFont val="Times New Roman"/>
        <family val="1"/>
      </rPr>
      <t>last five (5) years</t>
    </r>
    <r>
      <rPr>
        <sz val="11"/>
        <rFont val="Times New Roman"/>
        <family val="1"/>
      </rPr>
      <t xml:space="preserve">. Also include on a separate page, references that are familiar with your most recent projects, including name, agency, address, email, and phone number. Provide all the information and label as </t>
    </r>
    <r>
      <rPr>
        <b/>
        <sz val="11"/>
        <color indexed="12"/>
        <rFont val="Times New Roman"/>
        <family val="1"/>
      </rPr>
      <t>Attachment 4 - “Applicant References.”</t>
    </r>
  </si>
  <si>
    <r>
      <t xml:space="preserve">Audit Finding. </t>
    </r>
    <r>
      <rPr>
        <sz val="11"/>
        <rFont val="Times New Roman"/>
        <family val="1"/>
      </rPr>
      <t>Provide information on any audit verifications, audit findings, defaults or foreclosure experience or, if none, a statement affirming this fact and label as</t>
    </r>
    <r>
      <rPr>
        <b/>
        <sz val="11"/>
        <rFont val="Times New Roman"/>
        <family val="1"/>
      </rPr>
      <t xml:space="preserve"> </t>
    </r>
    <r>
      <rPr>
        <b/>
        <sz val="11"/>
        <color indexed="12"/>
        <rFont val="Times New Roman"/>
        <family val="1"/>
      </rPr>
      <t>Attachment 5 - “Audit Findings, Foreclosure or Default.”</t>
    </r>
    <r>
      <rPr>
        <b/>
        <sz val="11"/>
        <rFont val="Times New Roman"/>
        <family val="1"/>
      </rPr>
      <t xml:space="preserve"> </t>
    </r>
    <r>
      <rPr>
        <sz val="11"/>
        <rFont val="Times New Roman"/>
        <family val="1"/>
      </rPr>
      <t>If the applicant has any unresolved audit finding, please describe the findings and provide a description of how the findings have been or will be addressed.</t>
    </r>
  </si>
  <si>
    <r>
      <rPr>
        <b/>
        <sz val="11"/>
        <rFont val="Times New Roman"/>
        <family val="1"/>
      </rPr>
      <t>Priority Five</t>
    </r>
    <r>
      <rPr>
        <sz val="11"/>
        <rFont val="Times New Roman"/>
        <family val="1"/>
      </rPr>
      <t xml:space="preserve">:  </t>
    </r>
    <r>
      <rPr>
        <i/>
        <sz val="11"/>
        <rFont val="Times New Roman"/>
        <family val="1"/>
      </rPr>
      <t>Sheltering the homeless.</t>
    </r>
  </si>
  <si>
    <r>
      <rPr>
        <b/>
        <sz val="11"/>
        <rFont val="Times New Roman"/>
        <family val="1"/>
      </rPr>
      <t>Priority One</t>
    </r>
    <r>
      <rPr>
        <sz val="11"/>
        <rFont val="Times New Roman"/>
        <family val="1"/>
      </rPr>
      <t xml:space="preserve">:  </t>
    </r>
    <r>
      <rPr>
        <i/>
        <sz val="11"/>
        <rFont val="Times New Roman"/>
        <family val="1"/>
      </rPr>
      <t>Provide homeownership opportunities for first time homebuyers and homeownership for the low and very low income community.</t>
    </r>
  </si>
  <si>
    <r>
      <rPr>
        <b/>
        <sz val="11"/>
        <rFont val="Times New Roman"/>
        <family val="1"/>
      </rPr>
      <t>Priority Two</t>
    </r>
    <r>
      <rPr>
        <sz val="11"/>
        <rFont val="Times New Roman"/>
        <family val="1"/>
      </rPr>
      <t xml:space="preserve">:  </t>
    </r>
    <r>
      <rPr>
        <i/>
        <sz val="11"/>
        <rFont val="Times New Roman"/>
        <family val="1"/>
      </rPr>
      <t>Improve the conditions of substandard housing and improve the conditions of existing housing affordable to low income families.</t>
    </r>
  </si>
  <si>
    <r>
      <rPr>
        <b/>
        <sz val="11"/>
        <rFont val="Times New Roman"/>
        <family val="1"/>
      </rPr>
      <t>Priority Three</t>
    </r>
    <r>
      <rPr>
        <sz val="11"/>
        <rFont val="Times New Roman"/>
        <family val="1"/>
      </rPr>
      <t xml:space="preserve">:  </t>
    </r>
    <r>
      <rPr>
        <i/>
        <sz val="11"/>
        <rFont val="Times New Roman"/>
        <family val="1"/>
      </rPr>
      <t>Address farm worker/migrant farm worker housing needs in Western Riverside County and in the Coachella Valley.</t>
    </r>
  </si>
  <si>
    <r>
      <rPr>
        <b/>
        <sz val="11"/>
        <rFont val="Times New Roman"/>
        <family val="1"/>
      </rPr>
      <t>Priority Four</t>
    </r>
    <r>
      <rPr>
        <sz val="11"/>
        <rFont val="Times New Roman"/>
        <family val="1"/>
      </rPr>
      <t xml:space="preserve">:  </t>
    </r>
    <r>
      <rPr>
        <i/>
        <sz val="11"/>
        <rFont val="Times New Roman"/>
        <family val="1"/>
      </rPr>
      <t>Expand the affordable rental housing stock for low income and special needs households.</t>
    </r>
  </si>
  <si>
    <r>
      <t>Site and Neighborhood Standard.</t>
    </r>
    <r>
      <rPr>
        <sz val="11"/>
        <rFont val="Times New Roman"/>
        <family val="1"/>
      </rPr>
      <t xml:space="preserve"> Provide supporting documentation demonstrating that the site selected meets the requirements of 24 CFR 983.6 as shown in </t>
    </r>
    <r>
      <rPr>
        <b/>
        <u/>
        <sz val="11"/>
        <rFont val="Times New Roman"/>
        <family val="1"/>
      </rPr>
      <t>Exhibit "F"</t>
    </r>
    <r>
      <rPr>
        <sz val="11"/>
        <rFont val="Times New Roman"/>
        <family val="1"/>
      </rPr>
      <t xml:space="preserve"> and </t>
    </r>
    <r>
      <rPr>
        <b/>
        <u/>
        <sz val="11"/>
        <rFont val="Times New Roman"/>
        <family val="1"/>
      </rPr>
      <t>Exhibit "G"</t>
    </r>
    <r>
      <rPr>
        <sz val="11"/>
        <rFont val="Times New Roman"/>
        <family val="1"/>
      </rPr>
      <t xml:space="preserve"> and label as </t>
    </r>
    <r>
      <rPr>
        <b/>
        <sz val="11"/>
        <color indexed="12"/>
        <rFont val="Times New Roman"/>
        <family val="1"/>
      </rPr>
      <t>Attachment 12 - “Site and Neighborhood Standard.”</t>
    </r>
  </si>
  <si>
    <t>Age of Existing Structures:</t>
  </si>
  <si>
    <t>Number of Existing Buildings:</t>
  </si>
  <si>
    <t>Number of Occupied Buildings:</t>
  </si>
  <si>
    <t>Number of Existing Units:</t>
  </si>
  <si>
    <t>Number of Stories:</t>
  </si>
  <si>
    <t>Staff Name, Position, and Phone Number</t>
  </si>
  <si>
    <r>
      <t xml:space="preserve">Provide copies of all existing local approvals including conditions of approval.  These include minutes, resolutions, agreements, applicable correspondences, etc.  If processing is ongoing, please provide the name of the local staff person who is processing the project (i.e. project planner, etc.). Label as </t>
    </r>
    <r>
      <rPr>
        <b/>
        <sz val="11"/>
        <color indexed="12"/>
        <rFont val="Times New Roman"/>
        <family val="1"/>
      </rPr>
      <t>Attachment 18 - “Local Government Approvals.”</t>
    </r>
  </si>
  <si>
    <t># Units/Gross Acres</t>
  </si>
  <si>
    <t># Units/Net Acres</t>
  </si>
  <si>
    <t>Phase Two Environmental Site Assessment:</t>
  </si>
  <si>
    <r>
      <t xml:space="preserve">Attach a resolution, duly executed by the governing board of the Applicant, granting authority to make application to the Agency for a funding commitment.  Please see Sample Resolution identified as </t>
    </r>
    <r>
      <rPr>
        <b/>
        <sz val="11"/>
        <rFont val="Times New Roman"/>
        <family val="1"/>
      </rPr>
      <t>Exhibit "C"</t>
    </r>
    <r>
      <rPr>
        <sz val="11"/>
        <rFont val="Times New Roman"/>
        <family val="1"/>
      </rPr>
      <t xml:space="preserve">.  Label as </t>
    </r>
    <r>
      <rPr>
        <b/>
        <sz val="11"/>
        <color indexed="12"/>
        <rFont val="Times New Roman"/>
        <family val="1"/>
      </rPr>
      <t>Attachment 31 - “Governing Board Resolution.”</t>
    </r>
  </si>
  <si>
    <t>In order to assist with this evaluation, please indicate if other governmental assistance has been, or is expected to be, made available to this project, (e.g. Low-Income Housing Tax Credits (LIHTC), federal, state or local public funds, etc.):</t>
  </si>
  <si>
    <t>MHP</t>
  </si>
  <si>
    <t>When:</t>
  </si>
  <si>
    <r>
      <t xml:space="preserve">If "Yes” to any of the above, then please provide copies. Label as </t>
    </r>
    <r>
      <rPr>
        <b/>
        <sz val="11"/>
        <color indexed="12"/>
        <rFont val="Times New Roman"/>
        <family val="1"/>
      </rPr>
      <t>Attachment 21 - “Environmental Status.”</t>
    </r>
  </si>
  <si>
    <r>
      <t xml:space="preserve">If "Yes", Include a copy of appraisal. Label as </t>
    </r>
    <r>
      <rPr>
        <b/>
        <sz val="11"/>
        <color indexed="12"/>
        <rFont val="Times New Roman"/>
        <family val="1"/>
      </rPr>
      <t>Attachment 19 - “Appraisal.”</t>
    </r>
  </si>
  <si>
    <r>
      <t xml:space="preserve">Service Amenities </t>
    </r>
    <r>
      <rPr>
        <sz val="8"/>
        <rFont val="Times New Roman"/>
        <family val="1"/>
      </rPr>
      <t>(Include TCAC's Site and Amenities scoring worksheet with scoring completed)</t>
    </r>
  </si>
  <si>
    <r>
      <t xml:space="preserve">Site and Neighborhood Standard </t>
    </r>
    <r>
      <rPr>
        <sz val="8"/>
        <rFont val="Times New Roman"/>
        <family val="1"/>
      </rPr>
      <t>(Include TCAC's Site and Amenities scoring worksheet with scoring completed)</t>
    </r>
  </si>
  <si>
    <t>Architectural Layout and Project Amenities (Site Plan and Elevations)</t>
  </si>
  <si>
    <r>
      <t xml:space="preserve">(See </t>
    </r>
    <r>
      <rPr>
        <b/>
        <sz val="10"/>
        <rFont val="Times New Roman"/>
        <family val="1"/>
      </rPr>
      <t>Exhibit "A"</t>
    </r>
    <r>
      <rPr>
        <sz val="10"/>
        <rFont val="Times New Roman"/>
        <family val="1"/>
      </rPr>
      <t>)</t>
    </r>
  </si>
  <si>
    <t>J. Other**</t>
  </si>
  <si>
    <t xml:space="preserve">Local Development Impact Fees*** </t>
  </si>
  <si>
    <r>
      <t xml:space="preserve">Submit a map pinpointing the location of the site, boundaries outlining of the Unincorporated Area or City Limits. Include plot maps showing the project's location and photographs identifying view direction (north, east, west, and south of site). Label section as </t>
    </r>
    <r>
      <rPr>
        <b/>
        <sz val="11"/>
        <color indexed="12"/>
        <rFont val="Times New Roman"/>
        <family val="1"/>
      </rPr>
      <t>Attachment 14 - "Locational Map."</t>
    </r>
  </si>
  <si>
    <t>Transp. Uniform Mitigation Fees</t>
  </si>
  <si>
    <t>PROJECT CATEGORIES</t>
  </si>
  <si>
    <t>PURCHASE LAND AND BUILDINGS</t>
  </si>
  <si>
    <t>Acquisition - Land Portion</t>
  </si>
  <si>
    <t>Acquisition - Building Portion</t>
  </si>
  <si>
    <t>SITE WORK</t>
  </si>
  <si>
    <t>On-Site Work</t>
  </si>
  <si>
    <t>REHABILITATION / CONSTRUCTION</t>
  </si>
  <si>
    <t>New Construction Costs</t>
  </si>
  <si>
    <t>Rehabilitation Costs</t>
  </si>
  <si>
    <t>Construction Contingency (      %)</t>
  </si>
  <si>
    <t>Fees and Permits</t>
  </si>
  <si>
    <t>OTHER DEPRECIABLE</t>
  </si>
  <si>
    <t>Furniture, Fixtures and Equipment</t>
  </si>
  <si>
    <t>PROFESSIONAL FEES</t>
  </si>
  <si>
    <t>Architect Fee - Design / Supervision</t>
  </si>
  <si>
    <t>Impact Fees</t>
  </si>
  <si>
    <t>Engineering</t>
  </si>
  <si>
    <t>Accounting / Real Estate Attorney</t>
  </si>
  <si>
    <t>Appraisal, Market Study, Env. Report</t>
  </si>
  <si>
    <t>Consulting, Cost Certification, etc.</t>
  </si>
  <si>
    <t>Other Contingency (     %)</t>
  </si>
  <si>
    <t>DEVELOPER'S FEES</t>
  </si>
  <si>
    <t>Developer's Fees</t>
  </si>
  <si>
    <t>General Partner Fees</t>
  </si>
  <si>
    <t>INTERIM COSTS</t>
  </si>
  <si>
    <t>Construction Interest</t>
  </si>
  <si>
    <t>Construction Loan Fee</t>
  </si>
  <si>
    <t>Permanent Loan Fees</t>
  </si>
  <si>
    <t>Tax Credit Fees</t>
  </si>
  <si>
    <t>START-UP EXPENSES</t>
  </si>
  <si>
    <t>Organizational Expense</t>
  </si>
  <si>
    <t>Marketing</t>
  </si>
  <si>
    <t>SYNDICATION COSTS</t>
  </si>
  <si>
    <t>Syndication Legal Fee</t>
  </si>
  <si>
    <t>Tax Opinions, other fees</t>
  </si>
  <si>
    <t>PROJECT RESERVES</t>
  </si>
  <si>
    <t>Operating / Vacancy / Lease Up Reserves / Maintenance / Replacement Reserves</t>
  </si>
  <si>
    <t>PROJECT COSTS</t>
  </si>
  <si>
    <t>REHAB. TAX CREDIT</t>
  </si>
  <si>
    <t>ACQUISITION CREDIT (4%)</t>
  </si>
  <si>
    <t>DEPRECIATION</t>
  </si>
  <si>
    <t>AMORTIZED COST</t>
  </si>
  <si>
    <t>LOW INCOME HOUSING TAX CREDIT (LIHTC)</t>
  </si>
  <si>
    <t>TAX CREDITS</t>
  </si>
  <si>
    <t>CONSTRUCTION CREDIT                         (4% or 9%)</t>
  </si>
  <si>
    <t>PERM. FINANCING FEES AND EXPENSES</t>
  </si>
  <si>
    <t>Number of HOME-Assisted Units:</t>
  </si>
  <si>
    <t>Consultation w/ Indian Tribes about Historical Resources:</t>
  </si>
  <si>
    <t>Use of Cool Roofs (Title 24) (Click here for more info.)</t>
  </si>
  <si>
    <t>Use Energy Star rated roofs. (Click here for more info.)</t>
  </si>
  <si>
    <r>
      <t xml:space="preserve">Indicate and list which Development Team Members have been selected and attach a resume of each consultant’s relevant experience in housing activities and qualifications for providing services for which you will contract. Furthermore, Please also demonstrate the capacity of staff that will be working on this project.  Include </t>
    </r>
    <r>
      <rPr>
        <b/>
        <u/>
        <sz val="11"/>
        <rFont val="Times New Roman"/>
        <family val="1"/>
      </rPr>
      <t>Exhibit_"B"</t>
    </r>
    <r>
      <rPr>
        <b/>
        <sz val="11"/>
        <rFont val="Times New Roman"/>
        <family val="1"/>
      </rPr>
      <t xml:space="preserve"> </t>
    </r>
    <r>
      <rPr>
        <sz val="11"/>
        <rFont val="Times New Roman"/>
        <family val="1"/>
      </rPr>
      <t xml:space="preserve">for all members of the Development Team (consultants and staff).  If the development team members have not been listed, indicate the reason why and when it will be done.  Label as </t>
    </r>
    <r>
      <rPr>
        <b/>
        <sz val="11"/>
        <color indexed="12"/>
        <rFont val="Times New Roman"/>
        <family val="1"/>
      </rPr>
      <t>Attachment 8 - “Subcontractor Qualifications.”</t>
    </r>
    <r>
      <rPr>
        <b/>
        <sz val="11"/>
        <rFont val="Times New Roman"/>
        <family val="1"/>
      </rPr>
      <t xml:space="preserve"> </t>
    </r>
    <r>
      <rPr>
        <sz val="11"/>
        <rFont val="Times New Roman"/>
        <family val="1"/>
      </rPr>
      <t xml:space="preserve"> If the members of the development team are related, please disclose and include relationship.</t>
    </r>
  </si>
  <si>
    <r>
      <t xml:space="preserve">Applicant’s Disclosure Questionnaire. </t>
    </r>
    <r>
      <rPr>
        <sz val="11"/>
        <rFont val="Times New Roman"/>
        <family val="1"/>
      </rPr>
      <t xml:space="preserve">Submit </t>
    </r>
    <r>
      <rPr>
        <b/>
        <u/>
        <sz val="11"/>
        <rFont val="Times New Roman"/>
        <family val="1"/>
      </rPr>
      <t>Exhibit "E"</t>
    </r>
    <r>
      <rPr>
        <b/>
        <sz val="11"/>
        <color indexed="12"/>
        <rFont val="Times New Roman"/>
        <family val="1"/>
      </rPr>
      <t xml:space="preserve"> </t>
    </r>
    <r>
      <rPr>
        <sz val="11"/>
        <rFont val="Times New Roman"/>
        <family val="1"/>
      </rPr>
      <t xml:space="preserve">as </t>
    </r>
    <r>
      <rPr>
        <b/>
        <sz val="11"/>
        <color indexed="12"/>
        <rFont val="Times New Roman"/>
        <family val="1"/>
      </rPr>
      <t>Attachment 7a - “Applicant’s Disclosure Questionnaire.”</t>
    </r>
  </si>
  <si>
    <t>Lesbian, Gay, Bisexual or Transgender (LGBT) Rule</t>
  </si>
  <si>
    <t>Signature (Applicant/Project Sponsor)</t>
  </si>
  <si>
    <t>ACKNOWLEDGEMENT:</t>
  </si>
  <si>
    <t>Contractor Debarment Certification Form</t>
  </si>
  <si>
    <t>Excluded Parties Lists System (EPLS)</t>
  </si>
  <si>
    <t xml:space="preserve">The purpose of EPLS is to provide a single comprehensive list of individuals and firms excluded by Federal government agencies from receiving federal contracts or federally approved subcontracts and from certain types of federal financial and nonfinancial assistance and benefits. </t>
  </si>
  <si>
    <t xml:space="preserve"> The EPLS was established to ensure that agencies solicit offers from, award contracts, grants, or financial or non-financial assistance and benefits to, and consent to subcontracts with responsible contractors only and not allow a party to participate in any affected program if any Executive department or agency has debarred, suspended, or otherwise excluded (to the extent specified in the exclusion action) that party from participation in an affected program.</t>
  </si>
  <si>
    <t>Please complete the following verification process for each contractor:</t>
  </si>
  <si>
    <t>STEP 1:</t>
  </si>
  <si>
    <t>STEP 2:</t>
  </si>
  <si>
    <t>STEP 3:</t>
  </si>
  <si>
    <t>STEP 4:</t>
  </si>
  <si>
    <t>STEP 5:</t>
  </si>
  <si>
    <t>STEP 6:</t>
  </si>
  <si>
    <t>Tentative Map</t>
  </si>
  <si>
    <t>Final Map Approval*</t>
  </si>
  <si>
    <t>Final Map Recordation*</t>
  </si>
  <si>
    <t>General Notes, Comments, or additional Funding Sources and their timelines:</t>
  </si>
  <si>
    <r>
      <t>Neighborhood Amenities.</t>
    </r>
    <r>
      <rPr>
        <sz val="11"/>
        <rFont val="Times New Roman"/>
        <family val="1"/>
      </rPr>
      <t xml:space="preserve"> Provide a scaled distance map showing the existing site amenities to the development site. Amenities include public transportation, park or recreational facilities, grocery stores, public schools, senior center, clinic, pharmacy or hospital.  If applying for California Tax Credit Allocation Committee (TCAC) funds, please provide Site and Service Amenities worksheet from TCAC application with anticipated scoring assumptions.  Label this as </t>
    </r>
    <r>
      <rPr>
        <b/>
        <sz val="11"/>
        <color indexed="12"/>
        <rFont val="Times New Roman"/>
        <family val="1"/>
      </rPr>
      <t>Attachment 10 - “Neighborhood Amenities.”</t>
    </r>
  </si>
  <si>
    <r>
      <t>Service Amenities.</t>
    </r>
    <r>
      <rPr>
        <sz val="11"/>
        <rFont val="Times New Roman"/>
        <family val="1"/>
      </rPr>
      <t xml:space="preserve"> Provide narrative description for services provided on-site to tenants free of charge.  If applying for California Tax Credit Allocation Committee (TCAC) funds, please provide Site and Service Amenities worksheet with anticipated scoring assumptions.   the Label this as </t>
    </r>
    <r>
      <rPr>
        <b/>
        <sz val="11"/>
        <color indexed="12"/>
        <rFont val="Times New Roman"/>
        <family val="1"/>
      </rPr>
      <t>Attachment 11 - “Service Amenities.”</t>
    </r>
  </si>
  <si>
    <t>Use of double-pane windows and/or windows with a reflective coating.</t>
  </si>
  <si>
    <t>resumes and/or statements that describe the experience of key staff members who have successfully completed projects similar to those to be assisted with HOME funds; OR</t>
  </si>
  <si>
    <t>Has a maximum of one-third of the governing board consists of representatives of the public sector as evidenced by the organization's:</t>
  </si>
  <si>
    <t xml:space="preserve">Elected Represent-active of a 
Low-Income Neighborhood Organization </t>
  </si>
  <si>
    <t>K. Developer Costs</t>
  </si>
  <si>
    <t xml:space="preserve">   General Administrative</t>
  </si>
  <si>
    <t>Insurance, Title, etc.</t>
  </si>
  <si>
    <t>Taxes, Performance, Premium, etc.</t>
  </si>
  <si>
    <r>
      <t>1)</t>
    </r>
    <r>
      <rPr>
        <sz val="10"/>
        <rFont val="Times New Roman"/>
        <family val="1"/>
      </rPr>
      <t xml:space="preserve"> List each Participant’s/Principal's alphabetical order, last name first.</t>
    </r>
  </si>
  <si>
    <t>List Previous Projects</t>
  </si>
  <si>
    <t>(Name, Location, Number of units in the project,</t>
  </si>
  <si>
    <t xml:space="preserve">                               Total development lost ( TDC ), and Number of units in the project)</t>
  </si>
  <si>
    <t>-make additional copy of this form, if necessary</t>
  </si>
  <si>
    <t xml:space="preserve">         Year Project:      </t>
  </si>
  <si>
    <t xml:space="preserve">     Placed-in-Service:</t>
  </si>
  <si>
    <t>#  RDA UNITS:</t>
  </si>
  <si>
    <t>phone, and e-mail:</t>
  </si>
  <si>
    <r>
      <t xml:space="preserve">Applicant is </t>
    </r>
    <r>
      <rPr>
        <b/>
        <sz val="9"/>
        <rFont val="Times New Roman"/>
        <family val="1"/>
      </rPr>
      <t>REQUIRED</t>
    </r>
    <r>
      <rPr>
        <sz val="9"/>
        <rFont val="Times New Roman"/>
        <family val="1"/>
      </rPr>
      <t xml:space="preserve"> to complete both Phase One (and Phase Two if applicable) Environmental Site Assessment &amp; Phase One Archaeological/Cultural Resources Assessment Survey prior to submitting application.</t>
    </r>
  </si>
  <si>
    <t>If a HUD-assisted project affects historic properties of significance to federally-recognized tribes, Responsible Entities or Applicant must consult with them to identify such properties, evaluate potential project impacts, and avoid, minimize or mitigate adverse impacts.  Certification of consultation per the Notice now required for all projects using Request for Release of Funds (RROF) form (form HUD 7015.15).</t>
  </si>
  <si>
    <t>FEMA Flood Map Designation (Zone):</t>
  </si>
  <si>
    <r>
      <t xml:space="preserve">Construction Start </t>
    </r>
    <r>
      <rPr>
        <sz val="9"/>
        <rFont val="Times New Roman"/>
        <family val="1"/>
      </rPr>
      <t>(must start within 1-year of funidng commitment or agreement)</t>
    </r>
  </si>
  <si>
    <t>Below is the complete list of my previous projects and my participation history as a principal in rental housing projects.</t>
  </si>
  <si>
    <t>County Counsel Fees</t>
  </si>
  <si>
    <t>Riverside County Demographics</t>
  </si>
  <si>
    <t>GRAND TOTAL</t>
  </si>
  <si>
    <t>Tax Credit, Depreciation &amp; Amortized Costs Totals</t>
  </si>
  <si>
    <t>Name of General Partner(s) or Principal Owner(s); for each indicate whether they are a Nonprofit or For Profit</t>
  </si>
  <si>
    <r>
      <t>The Applicant is a(n):</t>
    </r>
    <r>
      <rPr>
        <sz val="9"/>
        <rFont val="Times New Roman"/>
        <family val="1"/>
      </rPr>
      <t xml:space="preserve"> (Please enxter "X" for only one)</t>
    </r>
  </si>
  <si>
    <r>
      <t>Identify Applicant:</t>
    </r>
    <r>
      <rPr>
        <sz val="9"/>
        <rFont val="Times New Roman"/>
        <family val="1"/>
      </rPr>
      <t xml:space="preserve"> (Please enxter "X" for only one)</t>
    </r>
  </si>
  <si>
    <r>
      <t>Legal Status of Applicant:</t>
    </r>
    <r>
      <rPr>
        <sz val="9"/>
        <rFont val="Times New Roman"/>
        <family val="1"/>
      </rPr>
      <t xml:space="preserve"> (Please enxter "X" for only one)</t>
    </r>
  </si>
  <si>
    <r>
      <t xml:space="preserve">General Partner(s) or Principal Owner(s) Type </t>
    </r>
    <r>
      <rPr>
        <sz val="9"/>
        <rFont val="Times New Roman"/>
        <family val="1"/>
      </rPr>
      <t>(Please enxter "X" for only one)</t>
    </r>
  </si>
  <si>
    <t>L.</t>
  </si>
  <si>
    <t>Status of Ownership Entity:</t>
  </si>
  <si>
    <r>
      <t xml:space="preserve">If entity is not formed, then applicant is </t>
    </r>
    <r>
      <rPr>
        <b/>
        <u/>
        <sz val="11"/>
        <rFont val="Times New Roman"/>
        <family val="1"/>
      </rPr>
      <t>ineligible</t>
    </r>
    <r>
      <rPr>
        <sz val="11"/>
        <rFont val="Times New Roman"/>
        <family val="1"/>
      </rPr>
      <t xml:space="preserve"> to apply.</t>
    </r>
  </si>
  <si>
    <t>Calendar Year</t>
  </si>
  <si>
    <t>Fiscal Year</t>
  </si>
  <si>
    <t>Are any of these companies related to developer?  If so, explain capacity.</t>
  </si>
  <si>
    <t xml:space="preserve">(Source: http://factfinder2.census.gov) </t>
  </si>
  <si>
    <r>
      <t>Market Study.</t>
    </r>
    <r>
      <rPr>
        <sz val="11"/>
        <rFont val="Times New Roman"/>
        <family val="1"/>
      </rPr>
      <t xml:space="preserve"> Please provide a market study justifying the need for the project, and label as </t>
    </r>
    <r>
      <rPr>
        <b/>
        <sz val="11"/>
        <color indexed="12"/>
        <rFont val="Times New Roman"/>
        <family val="1"/>
      </rPr>
      <t>Attachment 9 - “Market Study.”</t>
    </r>
    <r>
      <rPr>
        <sz val="11"/>
        <rFont val="Times New Roman"/>
        <family val="1"/>
      </rPr>
      <t xml:space="preserve"> If applying for TCAC, provide market study that meets TCAC requirements.  Briefly summarize the Project's Market Study for the following:</t>
    </r>
  </si>
  <si>
    <r>
      <t xml:space="preserve">Financial Statements. </t>
    </r>
    <r>
      <rPr>
        <sz val="11"/>
        <rFont val="Times New Roman"/>
        <family val="1"/>
      </rPr>
      <t>Attach audited financial statements for the past two years. Please include and label this information as</t>
    </r>
    <r>
      <rPr>
        <b/>
        <sz val="11"/>
        <rFont val="Times New Roman"/>
        <family val="1"/>
      </rPr>
      <t xml:space="preserve"> </t>
    </r>
    <r>
      <rPr>
        <b/>
        <sz val="11"/>
        <color indexed="12"/>
        <rFont val="Times New Roman"/>
        <family val="1"/>
      </rPr>
      <t xml:space="preserve">Attachment 3 - “Financial Statements for the Past Two Years.”  </t>
    </r>
    <r>
      <rPr>
        <sz val="10"/>
        <rFont val="Times New Roman"/>
        <family val="1"/>
      </rPr>
      <t>(Please enxter "X" for only one)</t>
    </r>
  </si>
  <si>
    <t>Site:</t>
  </si>
  <si>
    <t>Project Type, Total Units and Unit Square Footage</t>
  </si>
  <si>
    <t>Participating City:</t>
  </si>
  <si>
    <t xml:space="preserve">Site is inside a Cooperating/Participating City?  </t>
  </si>
  <si>
    <t>Site is within the Unincorporated Area of the County of Riverside.</t>
  </si>
  <si>
    <t>Total number of units restricted for extremely low-income (30% AMI or below)</t>
  </si>
  <si>
    <t>Total number of units restricted for very low-income (50% AMI or below)</t>
  </si>
  <si>
    <t>Total number of units restricted for low-income (80% AMI or below)</t>
  </si>
  <si>
    <t>Other than HOME-assisted units:</t>
  </si>
  <si>
    <t>Is this Community Room to be used exclusively for this project?</t>
  </si>
  <si>
    <t>Explain:</t>
  </si>
  <si>
    <t>Entity must be formed at the time of application.  Date established:</t>
  </si>
  <si>
    <t>Is the site part of a multi-phase development?</t>
  </si>
  <si>
    <t>Are there any outstanding approvals required by the Planning Commission, City Council, Board of Supervisors or other discretionary body for land use entitlements? Explain the remaining process &amp; timeline to obtain such approval.</t>
  </si>
  <si>
    <t>CEQA approvals adopted by City/County Planning:</t>
  </si>
  <si>
    <t>EASTERN INFORMATION CENTER
CALIFORNIA HISTORICAL RESOURCES INFORMATION SYSTEM
Department of Anthropology, University of California Riverside, Riverside, CA 92521-0418
(951) 827-5745 - No Fax - eickw@ucr.edu
Inyo, Mono, and Riverside Counties</t>
  </si>
  <si>
    <t>Yes/No</t>
  </si>
  <si>
    <t>Loan or Grant</t>
  </si>
  <si>
    <t>ResidualReceipt (RR) or Svc'd</t>
  </si>
  <si>
    <t>Date of Commitment / Exp Date</t>
  </si>
  <si>
    <t>If No, explain status &amp; when?</t>
  </si>
  <si>
    <t>Are you applying for 4% or 9% tax credits?</t>
  </si>
  <si>
    <t>Low Income Housing Tax Credits</t>
  </si>
  <si>
    <t>What is the current Tax Credit Pricing?</t>
  </si>
  <si>
    <t>What is the projected TCAC tie-breaker score?</t>
  </si>
  <si>
    <t>Sources of Commitment</t>
  </si>
  <si>
    <t>Include a copy of the Preliminary Title Report that is less than 6 months old.</t>
  </si>
  <si>
    <r>
      <t xml:space="preserve">Submit TCAC supporting documents and label as </t>
    </r>
    <r>
      <rPr>
        <b/>
        <sz val="11"/>
        <color indexed="12"/>
        <rFont val="Times New Roman"/>
        <family val="1"/>
      </rPr>
      <t>Attachment 26A - “TCAC Support Documents.”</t>
    </r>
    <r>
      <rPr>
        <sz val="11"/>
        <rFont val="Times New Roman"/>
        <family val="1"/>
      </rPr>
      <t xml:space="preserve"> This should include breakdown of TCAC tie-breaker score and TCAC Cost Summary Worksheet.</t>
    </r>
  </si>
  <si>
    <t>When are you applying for tax credits? (1st Round or 2nd Round, Year)</t>
  </si>
  <si>
    <r>
      <t xml:space="preserve">Submit evidence of all commitments and label as </t>
    </r>
    <r>
      <rPr>
        <b/>
        <sz val="11"/>
        <color indexed="12"/>
        <rFont val="Times New Roman"/>
        <family val="1"/>
      </rPr>
      <t>Attachment 26B - “Letters of Support from Permanent Funding Sources.”</t>
    </r>
    <r>
      <rPr>
        <sz val="11"/>
        <rFont val="Times New Roman"/>
        <family val="1"/>
      </rPr>
      <t xml:space="preserve"> This should include commitment letters with all terms and conditions for all mortgages, grants, subordination agreements, bridge (interim) loans and investment tax credits (historical, low income, if applicable) and if the applicant is a partnership, a copy of the partnership agreement indicating the cash contributions by the general partner(s) and/or limited partner(s) and the distribution of proceeds from the project. It should be noted that projects with tax credits to be sold, the proceeds from the sale of these credits must be identified as a source of funding.
Aside from tax credits, ALL other funds must be committed.  To the extent applicant does not have commitment at the time of submitting this HOME application, then developer must provide a letter of commitment in the form of deferred developer's fee or equity to the project.</t>
    </r>
  </si>
  <si>
    <t>What Set-Aside Election per TCAC regulation Section 10315 (a)-(h) are you applying under? (N/A General pool, Nonprofit Organization, Nonprofit Homeless Assistance, Rural, Rural/RHS 514, Rural/RHS 515, At-Risk, At-Risk/Located in Rural Census Tract, Special Needs, or SRO)</t>
  </si>
  <si>
    <t>With the proposed funding committed to this project, is this project subject to:</t>
  </si>
  <si>
    <t>Yes / No</t>
  </si>
  <si>
    <t>Servicing of the HOME loan</t>
  </si>
  <si>
    <t>Annual Monitoring Fee</t>
  </si>
  <si>
    <t>RHS 514, 515</t>
  </si>
  <si>
    <r>
      <t xml:space="preserve">Prior to January 24, 2015, please use the Utility Allowance worksheet provided by the Housing Authority of the County of Riverside and label as </t>
    </r>
    <r>
      <rPr>
        <b/>
        <sz val="11"/>
        <color indexed="12"/>
        <rFont val="Times New Roman"/>
        <family val="1"/>
      </rPr>
      <t xml:space="preserve">Attachment 28 - “Monthly Resident Utility Allowance.” </t>
    </r>
    <r>
      <rPr>
        <sz val="11"/>
        <rFont val="Times New Roman"/>
        <family val="1"/>
      </rPr>
      <t xml:space="preserve">Utility Allowances must be itemized and correlated with the Riverside County Housing Authority utility allowance schedule - http://www.harivco.org.  </t>
    </r>
  </si>
  <si>
    <r>
      <rPr>
        <b/>
        <i/>
        <sz val="11"/>
        <rFont val="Times New Roman"/>
        <family val="1"/>
      </rPr>
      <t>Energy Efficient Allowance</t>
    </r>
    <r>
      <rPr>
        <sz val="11"/>
        <rFont val="Times New Roman"/>
        <family val="1"/>
      </rPr>
      <t xml:space="preserve">
You must have prior approval from the Housing Authority of the County of Riverside to use the Energy Efficient utility allowance chart. 
</t>
    </r>
  </si>
  <si>
    <t>The HOME loan will need to be serviced, so the proforma will need to show the servicing and repayment of the HOME loan.</t>
  </si>
  <si>
    <t>To be the “developer,” the community development housing organization must be in sole charge of all aspects of the development process, including obtaining zoning, securing non-HOME financing, selecting architects, engineers and general contractors, overseeing the progress of the work and determining the reasonableness of costs.</t>
  </si>
  <si>
    <r>
      <t xml:space="preserve">A CHDO must have paid employee staff with housing development experience and does not use the use of consultants or volunteers to perform the primary functions as a CHDO.  Provide evidence of paid employee staff under </t>
    </r>
    <r>
      <rPr>
        <b/>
        <sz val="11"/>
        <color indexed="12"/>
        <rFont val="Times New Roman"/>
        <family val="1"/>
      </rPr>
      <t>Attachment 6 - “Staffing Descriptions.”</t>
    </r>
  </si>
  <si>
    <r>
      <t xml:space="preserve">Staffing.  </t>
    </r>
    <r>
      <rPr>
        <sz val="11"/>
        <rFont val="Times New Roman"/>
        <family val="1"/>
      </rPr>
      <t>Provide a list of the staff assigned to implement and/or operate the proposed HOME project.  Include resumes of key project staff who will work on the project, and a description of related experience for each staff person listed.  Include an organizational chart.  Label as</t>
    </r>
    <r>
      <rPr>
        <b/>
        <sz val="11"/>
        <rFont val="Times New Roman"/>
        <family val="1"/>
      </rPr>
      <t xml:space="preserve"> </t>
    </r>
    <r>
      <rPr>
        <b/>
        <sz val="11"/>
        <color indexed="12"/>
        <rFont val="Times New Roman"/>
        <family val="1"/>
      </rPr>
      <t>Attachment 6 - “Staffing Descriptions.”</t>
    </r>
  </si>
  <si>
    <r>
      <t xml:space="preserve">See definition of Community Housing Development Oraganization under </t>
    </r>
    <r>
      <rPr>
        <b/>
        <sz val="11"/>
        <rFont val="Times New Roman"/>
        <family val="1"/>
      </rPr>
      <t>Exhibit "B"</t>
    </r>
    <r>
      <rPr>
        <sz val="11"/>
        <rFont val="Times New Roman"/>
        <family val="1"/>
      </rPr>
      <t>.</t>
    </r>
  </si>
  <si>
    <t>A designated organization undertaking development activities as a developer or sponsor must satisfy this requirement by having paid employees with housing development experience who will work on projects assisted with HOME funds. An organization that will own housing must demonstrate capacity to act as owner of a project and meet the requirements of §92.300 (a)(2). A nonprofit organization does not meet the test of demonstrated capacity based on any person who is a volunteer or whose services are donated by another organization.</t>
  </si>
  <si>
    <r>
      <rPr>
        <b/>
        <sz val="11"/>
        <rFont val="Times New Roman"/>
        <family val="1"/>
      </rPr>
      <t>List rent comparables by identifying name &amp; location of comparable project</t>
    </r>
    <r>
      <rPr>
        <sz val="11"/>
        <rFont val="Times New Roman"/>
        <family val="1"/>
      </rPr>
      <t>, distance from project, population served, # of units by bedroom size, rent by unit size and project amenities.</t>
    </r>
  </si>
  <si>
    <t>Section 212 (f) of the Cranston-Gonzalez National Affordable Housing Act, as amended, and Section 92.250(b) of the Final Rule for the HOME Program requires a Participating Jurisdiction (PJ) to certify that prior to the commitment of funds to a project, the PJ will evaluate the project in accordance with the guidelines it adopts for this purpose and will not invest any more HOME funds in combination with other governmental assistance than is necessary to provide affordable housing.</t>
  </si>
  <si>
    <r>
      <t xml:space="preserve">Please describe how the project will be managed to assure long term affordability.  How will tenant/owner selection be handled?  How will the incomes be verified?  If you will be contracting with a property management company, please provide a copy of the proposed contract and qualifications.  Label as </t>
    </r>
    <r>
      <rPr>
        <b/>
        <sz val="11"/>
        <color indexed="12"/>
        <rFont val="Times New Roman"/>
        <family val="1"/>
      </rPr>
      <t>Attachment 29 - “Management Plan and Tenant Selection Policy.”</t>
    </r>
  </si>
  <si>
    <t xml:space="preserve"> (Provide copy of the completed TCAC application for 9% deals upon submittal to TCAC)</t>
  </si>
  <si>
    <t>Under the 2013 HOME Final Rule, Section 92.252(d) requires the establishment of maximum monthly allowances for utilities and services (excluding telephone) and update the
allowances annually.  The section also requires the use of the HUD Utility Schedule Model to determine a project’s annual utility allowance or otherwise determine a project’s utility allowance based upon the utilities used at the project.</t>
  </si>
  <si>
    <t>HUD is making a technical correction to the 2013 HOME Final Rule which will delay the effective date of this requirement until January 24, 2015. When it becomes effective, only projects that are funded on or after January 24, 2015 will have to meet this requirement. Also, HUD will issue further guidance on other models that can be used to determine a projects annual utility allowance.</t>
  </si>
  <si>
    <t>(4) Has a tax exemption ruling from the Internal Revenue Service under section 501(c)(3) or (4) of the Internal Revenue Code of 1986 (26 CFR 1.501(c)(3)-1 or 1.501(c)(4)-1)), is classified as a subordinate of a central organization non-profit under section 905 of the Internal Revenue Code of 1986, or if the private nonprofit organization is an wholly owned entity that is disregarded as an entity separate from its owner for tax purposes (e.g., a single member limited liability company that is wholly owned by an organization that qualifies as tax-exempt), the owner organization has a tax exemption ruling from the Internal Revenue Service under section 501(c)(3) or (4) of the Internal Revenue Code of 1986 and meets the definition of “community housing development organization;”</t>
  </si>
  <si>
    <t>(5) Is not a governmental entity (including the participating jurisdiction, other jurisdiction, Indian tribe, public housing authority, Indian housing authority, housing finance agency, or redevelopment authority) and is not controlled by a governmental entity. An organization that is created by a governmental entity may qualify as a community housing development organization; however, the governmental entity may not have the right to appoint more than one-third of the membership of the organization's governing body and no more than one- third of the board members may be public officials or employees of governmental entity. Board members appointed by a governmental entity may not appoint the remaining two-thirds of the board members. The officers or employees of a governmental entity may not be officers or employees of a community housing development organization;</t>
  </si>
  <si>
    <t>(6) Has standards of financial accountability that conform to 24 CFR 84.21, “Standards for Financial Management Systems;”</t>
  </si>
  <si>
    <t>(7) Has among its purposes the provision of decent housing that is affordable to low-income and moderate-income persons, as evidenced in its charter, articles of incorporation, resolutions or by-laws;</t>
  </si>
  <si>
    <t>(8) Maintains accountability to low-income community residents by: 
(i) Maintaining at least one-third of its governing board's membership for residents of low-income neighborhoods, other low-income community residents, or elected representative of low-income neighborhood organizations. For urban areas, “community” may be a neighborhood or neighborhoods, city, county or metropolitan area; for rural areas, it may be a neighborhood or neighborhoods, town, village, county, or multi-county area (but not the entire State); and 
(ii) Providing a formal process for low-income program beneficiaries to advise the organization in its decisions regarding the design, siting, development, and management of affordable housing;</t>
  </si>
  <si>
    <t>(9) Has a demonstrated capacity for carrying out housing projects assisted with HOME funds. A designated organization undertaking development activities as a developer or sponsor must satisfy this requirement by having paid employees with housing development experience who will work on projects assisted with HOME funds. For its first year of funding as a community housing development organization, an organization may satisfy this requirement through a contract with a consultant who has housing development experience to train appropriate key staff of the organization. An organization that will own housing must demonstrate capacity to act as owner of a project and meet the requirements of §92.300(a)(2). A nonprofit organization does not meet the test of demonstrated capacity based on any person who is a volunteer or whose services are donated by another organization; and</t>
  </si>
  <si>
    <t>(10) Has a history of serving the community within which housing to be assisted with HOME funds is to be located. In general, an organization must be able to show one year of serving the community before HOME funds are reserved for the organization. However, a newly created organization formed by local churches, service organizations or neighborhood organizations may meet this requirement by demonstrating that its parent organization has at least a year of serving the community.</t>
  </si>
  <si>
    <r>
      <rPr>
        <b/>
        <sz val="10"/>
        <color indexed="8"/>
        <rFont val="Arial"/>
        <family val="2"/>
      </rPr>
      <t xml:space="preserve">Community Housing Development Organization (CHDO) </t>
    </r>
    <r>
      <rPr>
        <sz val="10"/>
        <color indexed="8"/>
        <rFont val="Arial"/>
        <family val="2"/>
      </rPr>
      <t>means a private nonprofit organization that: 
(1) Is organized under State or local laws; 
(2) Has no part of its net earnings inuring to the benefit of any member, founder, contributor, or individual; 
(3) Is neither controlled by, nor under the direction of, individuals or entities seeking to derive profit or gain from the organization. A community housing development organization may be sponsored or created by a for-profit entity, but: 
(i) The for-profit entity may not be an entity whose primary purpose is the development or management of housing, such as a builder, developer, or real estate management firm. 
(ii) The for-profit entity may not have the right to appoint more than one-third of the membership of the organization's governing body. Board members appointed by the for-profit entity may not appoint the remaining two-thirds of the board members;
(iii) The community housing development organization must be free to contract for goods and services from vendors of its own choosing; and
(iv) The officers and employees of the for-profit entity may not be officers or employees of the community housing development organization.</t>
    </r>
  </si>
  <si>
    <t>§92.2</t>
  </si>
  <si>
    <t xml:space="preserve">In July 2012, all records from CCR/FedReg, ORCA, and EPLS, active or expired, were moved to the System for Award Management (SAM).  SAM is a Federal Government owned and operated free web site that consolidates the capabilities in CCR/FedReg, ORCA, and EPLS. </t>
  </si>
  <si>
    <t>The County of Riverside requires that each contractor/vendor hold the required federal/state/local license for the service provided.</t>
  </si>
  <si>
    <t>Click “Print” on the Search Results page.</t>
  </si>
  <si>
    <t>Repeat steps 2 &amp; 3 for variations of the name of contractor/vendor (individual last name or firm).</t>
  </si>
  <si>
    <t>Attach print out of search results to this certification as supporting documentation.</t>
  </si>
  <si>
    <t>Attach to this certification as supporting documentation a copy of contractor/vendor license for the service provided.</t>
  </si>
  <si>
    <t>By signing below Developer, ______________________, has verified the contractor/vendor known as, ____________________________, was not listed in the Excluded Parties Lists System as of ____________ and has the required contractor/vendor license as of date of verification.</t>
  </si>
  <si>
    <t>Signature (Developer)</t>
  </si>
  <si>
    <t xml:space="preserve">Developer Fee </t>
  </si>
  <si>
    <t xml:space="preserve">    Debt Service Per Year HOME Loan:</t>
  </si>
  <si>
    <t xml:space="preserve">    Debt Coverage Ratio for HOME Loan</t>
  </si>
  <si>
    <t xml:space="preserve">  HOME Loan: Amount</t>
  </si>
  <si>
    <r>
      <t xml:space="preserve">3. </t>
    </r>
    <r>
      <rPr>
        <b/>
        <sz val="10"/>
        <color indexed="8"/>
        <rFont val="Arial"/>
        <family val="2"/>
      </rPr>
      <t>HOME Loan</t>
    </r>
    <r>
      <rPr>
        <sz val="10"/>
        <color indexed="8"/>
        <rFont val="Arial"/>
        <family val="2"/>
      </rPr>
      <t xml:space="preserve"> Term:</t>
    </r>
  </si>
  <si>
    <t>N/A</t>
  </si>
  <si>
    <t>Construction Management</t>
  </si>
  <si>
    <t>Accounting &amp; Other Legal Fees</t>
  </si>
  <si>
    <r>
      <t xml:space="preserve">If funded by HOME, the project will be subject to an annual agency monitoring fee of </t>
    </r>
    <r>
      <rPr>
        <b/>
        <u/>
        <sz val="11"/>
        <rFont val="Times New Roman"/>
        <family val="1"/>
      </rPr>
      <t>$100.00 per unit (for all rental units)</t>
    </r>
    <r>
      <rPr>
        <sz val="11"/>
        <rFont val="Times New Roman"/>
        <family val="1"/>
      </rPr>
      <t>, which needs to be reflected in the operating proforma (Break out unit sizes by varying affordability levels.)</t>
    </r>
  </si>
  <si>
    <t>Total Debt Service</t>
  </si>
  <si>
    <t>Cash on Cash Return (15 Yr Avg. Cash Flow)</t>
  </si>
  <si>
    <t>Annual Profit (15 Yr Avg.)</t>
  </si>
  <si>
    <r>
      <t xml:space="preserve">DEVELOPMENT BUDGET AND OPERATING PROFORMA. Please use the budget sheets provided in this Application (see worksheets for Development Budget, LIHTC, Assumptions &amp; Input Data, Underwriting Summary, Construction Cost, Operating Proforma 1st Year, 2-7th Year, and 15 Year Proforma). Label as </t>
    </r>
    <r>
      <rPr>
        <b/>
        <sz val="11"/>
        <color indexed="12"/>
        <rFont val="Times New Roman"/>
        <family val="1"/>
      </rPr>
      <t>Attachment 27 - “Uses of Funds &amp; 15 year Proforma.”</t>
    </r>
  </si>
  <si>
    <t>Fill out the attached "Supplemental Application" spreadsheet that includes a 15 year proforma. The proforma (project income and expense statement) must include achievable rent levels, market vacancies and operating expenses, and specify assumptions used in calculating the project cash flow to determine the reasonableness of the rate of return on the equity investment. The proforma must also represent, at a minimum, the term of the affordability requirements, but longer if applicable.</t>
  </si>
  <si>
    <t>Uses of Funds &amp; 30 Years Proforma (Development Budget, LIHTC, Assumptions &amp; Input Data, Underwriting Summary, Construction Cost, Operating Proforma 1st Year, 2-7th Year, and 15 Year Proforma)</t>
  </si>
  <si>
    <t>Please fill in the 
Date of Commitment and the Expiration Date for each source
(dd/mm/yy , dd/mm/yy)</t>
  </si>
  <si>
    <t>Conv. Loan</t>
  </si>
  <si>
    <t>*  Submit a detailed construction cost breakdown and include under Attachment 27. Construction Cost Breakdown.</t>
  </si>
  <si>
    <r>
      <t xml:space="preserve">** Be sure to consider the following fees/expenses in the </t>
    </r>
    <r>
      <rPr>
        <b/>
        <u/>
        <sz val="10"/>
        <rFont val="Arial"/>
        <family val="2"/>
      </rPr>
      <t>operational budget</t>
    </r>
    <r>
      <rPr>
        <b/>
        <sz val="10"/>
        <rFont val="Arial"/>
        <family val="2"/>
      </rPr>
      <t xml:space="preserve"> (do not include in the Development Budget above) :</t>
    </r>
  </si>
  <si>
    <t>*** Submit and itemize Land Development Impact Fees and include in Attachment 27.</t>
  </si>
  <si>
    <t xml:space="preserve">    Auditing and accounting fees; property management fee not to exceed $50 per unit per month; operating expenses; reserves; general partner fee (if applicable) of $20,000; 
    Limited partnership fee (if applicable) of $2,500 per year; and an annual Agency monitoring fee of $100.00 per unit.</t>
  </si>
  <si>
    <t>Typically 4% to 7% (10% for SRO) Based on market</t>
  </si>
  <si>
    <t>(Signature required)</t>
  </si>
  <si>
    <r>
      <t xml:space="preserve">Activities and Amount of HOME funds applying for: </t>
    </r>
    <r>
      <rPr>
        <sz val="9"/>
        <rFont val="Times New Roman"/>
        <family val="1"/>
      </rPr>
      <t>(Required)</t>
    </r>
  </si>
  <si>
    <t>(Please enxter "X" where applicable)</t>
  </si>
  <si>
    <t>Bridge Loan Interest &amp; Fees</t>
  </si>
  <si>
    <t>Due Diligence Fees-lender/investor</t>
  </si>
  <si>
    <t>Organizational Costs (legal fees)</t>
  </si>
  <si>
    <t>Accounting/Reimbursables</t>
  </si>
  <si>
    <t>Soft Cost Contingency</t>
  </si>
  <si>
    <t>Soil Tests</t>
  </si>
  <si>
    <t>Professional Fees</t>
  </si>
  <si>
    <t>&lt;source&gt;</t>
  </si>
  <si>
    <t xml:space="preserve">     County - Monitoring Fee</t>
  </si>
  <si>
    <t xml:space="preserve">      County - Monitoring Fee</t>
  </si>
  <si>
    <t>(Application fee $1,000 payable to County of Riverside)</t>
  </si>
  <si>
    <t>County of Riverside</t>
  </si>
  <si>
    <t xml:space="preserve">ALL SECTIONS OF THIS APPLICATION, INCLUDING ATTACHMENTS AND EXHIBITS MUST BE COMPLETE AND ACCURATE TO BE CONSIDERED FOR FUNDING. REVIEW YOUR APPLICATION AND ATTACHMENTS/EXHIBITS FOR COMPLETENESS.  INCOMPLETE PACKAGES WILL NOT BE CONSIDERED. </t>
  </si>
  <si>
    <r>
      <t xml:space="preserve">BINDED APPLICATIONS: ONE (1) ORIGINAL, ONE (1) COPY AND ONE (1) ELECTRONIC USB DRIVE OF THIS APPLICATION </t>
    </r>
    <r>
      <rPr>
        <b/>
        <i/>
        <u/>
        <sz val="11"/>
        <rFont val="Times New Roman"/>
        <family val="1"/>
      </rPr>
      <t>MUST BE SUBMITTED OR APPLICATION WILL BE DENIED</t>
    </r>
    <r>
      <rPr>
        <b/>
        <i/>
        <sz val="11"/>
        <rFont val="Times New Roman"/>
        <family val="1"/>
      </rPr>
      <t>.</t>
    </r>
  </si>
  <si>
    <r>
      <t xml:space="preserve">This Application is designed to fund projects which are ready for construction and/or acquisition activities. The application should not represent a project that is conceptual in nature. Further, this application is intended to clearly state the entire scope and anticipated accomplishments of the housing activity proposed. If funded, </t>
    </r>
    <r>
      <rPr>
        <u/>
        <sz val="11"/>
        <rFont val="Times New Roman"/>
        <family val="1"/>
      </rPr>
      <t>under no circumstances</t>
    </r>
    <r>
      <rPr>
        <sz val="11"/>
        <rFont val="Times New Roman"/>
        <family val="1"/>
      </rPr>
      <t>, shall the applicant re-define, re-negotiate or otherwise change the scope or the original intent of the proposal. If for any purpose, the project is thus redefined with a change in the scope of purpose, or any deviation from the original intent of the application, this application shall be deemed null and void.  For all that applies, please mark all appropriate boxes with an "X".</t>
    </r>
  </si>
  <si>
    <t>5 BR</t>
  </si>
  <si>
    <t xml:space="preserve">As the official designated by the governing body, I hereby certify that if approved by the County for a HOME funding allocation,  </t>
  </si>
  <si>
    <t>Five Bedroom</t>
  </si>
  <si>
    <t xml:space="preserve">If applying for 9% or 4% tax credits, then provide an analysis that demonstrates that the project is competitive comparing projects that have applied and were funded in the previous 2 rounds. County will only fund projects that can demonstrate construction can start within 12 months. </t>
  </si>
  <si>
    <r>
      <t xml:space="preserve">Submit letter certifying that the project will be subject to State Prevailing wages/Davis Bacon wages OR legal opinion or cite regulations why not applicable and label as </t>
    </r>
    <r>
      <rPr>
        <b/>
        <sz val="11"/>
        <color rgb="FF0000FF"/>
        <rFont val="Times New Roman"/>
        <family val="1"/>
      </rPr>
      <t>Attachment 26C - “Certification Letter regarding State Prevailing wages/Davis Bacon wages.”</t>
    </r>
    <r>
      <rPr>
        <sz val="11"/>
        <rFont val="Times New Roman"/>
        <family val="1"/>
      </rPr>
      <t xml:space="preserve"> </t>
    </r>
  </si>
  <si>
    <t>wishes to submit an application to obtain from the County an allocation of HOME Funds.</t>
  </si>
  <si>
    <t xml:space="preserve">3403 Tenth St., Suite 300, Riverside, CA 92501 </t>
  </si>
  <si>
    <t>24 CFR PART 75</t>
  </si>
  <si>
    <t>Section 3</t>
  </si>
  <si>
    <t>ECONOMIC OPPORTUNITIES FOR LOW-AND VERY LOW-INCOME PERSONS</t>
  </si>
  <si>
    <t>https://www.ecfr.gov/current/title-24/subtitle-A/part-75</t>
  </si>
  <si>
    <t>Juan Garcia, Deputy Director</t>
  </si>
  <si>
    <t>PHONE:  (951) 955-8126  |  EMAIL:  JUGarcia@rivco.org</t>
  </si>
  <si>
    <r>
      <t xml:space="preserve">(CHDO's) Fifteen percent (15%) of the annual federal allocation of HOME funds to Riverside County will be specifically reserved for CHDO’s to carry out any eligible HOME development activity in housing which they develop, own or sponsor. If the applicant is a CHDO or wishes to certify or re-certify the non-profit as a CHDO, please complete </t>
    </r>
    <r>
      <rPr>
        <b/>
        <sz val="11"/>
        <rFont val="Times New Roman"/>
        <family val="1"/>
      </rPr>
      <t>Exhibit "B"</t>
    </r>
    <r>
      <rPr>
        <sz val="11"/>
        <rFont val="Times New Roman"/>
        <family val="1"/>
      </rPr>
      <t xml:space="preserve">, check the appropriate boxes and attach supporting documentation and label as </t>
    </r>
    <r>
      <rPr>
        <b/>
        <sz val="11"/>
        <color indexed="12"/>
        <rFont val="Times New Roman"/>
        <family val="1"/>
      </rPr>
      <t>Attachment 1 - “CHDO Documentation And Financials.”</t>
    </r>
    <r>
      <rPr>
        <sz val="11"/>
        <rFont val="Times New Roman"/>
        <family val="1"/>
      </rPr>
      <t xml:space="preserve"> Prior CHDO certification by HWS must also re-certify.</t>
    </r>
  </si>
  <si>
    <r>
      <t>Local Housing Need.</t>
    </r>
    <r>
      <rPr>
        <sz val="11"/>
        <rFont val="Times New Roman"/>
        <family val="1"/>
      </rPr>
      <t xml:space="preserve"> (Please enter "X" where applicable). The Project will address priorities established under Riverside County’s most recent Consolidated Plan. </t>
    </r>
  </si>
  <si>
    <t>*HWS will NOT process any funding commitments through a HOME Loan Agreement until the final parcel map is approved and recorded 120 days before going to the Board of Supervisors.</t>
  </si>
  <si>
    <t xml:space="preserve">It is important to note that HWS must conduct its own environmental assessment (NEPA) on the proposed project.  A Finding of No Significant Impact (FONSI) must be obtained and taken to the Board of Supervisors for approval and is sent to HUD.  Subsequently and if funds are to be allocated to the proposed project, the One Year Action Plan (OYAP) must be amended to include the project and its funding allocation; this is also taken to the Board of Supervisors and sent to HUD.  Once the FONSI and OYAP are approved, it will take up to an additional 6-week timeframe for HWS staff to process a staff report and obtain Board of Supervisor's approval for a formal funding commitment of HOME funds.  The entire process may take up to 6-months to complete and therefore should be incorporated in the Applicant's schedule.   </t>
  </si>
  <si>
    <t>https://harivco.org/node/31/energy-efficient-allowance</t>
  </si>
  <si>
    <t>HOME Income</t>
  </si>
  <si>
    <t>30% Limits</t>
  </si>
  <si>
    <t>50% Limits Very Low-Inc</t>
  </si>
  <si>
    <t>60% Limits</t>
  </si>
  <si>
    <t>80% Limits Low-Inc</t>
  </si>
  <si>
    <t>1 Person</t>
  </si>
  <si>
    <t>2 Person</t>
  </si>
  <si>
    <t>3 Person</t>
  </si>
  <si>
    <t>4 Person</t>
  </si>
  <si>
    <t>5 Person</t>
  </si>
  <si>
    <t>6 Person</t>
  </si>
  <si>
    <t>7 Person</t>
  </si>
  <si>
    <t>8 Person</t>
  </si>
  <si>
    <t>HOME Rents</t>
  </si>
  <si>
    <t>Low Home Rent Limit</t>
  </si>
  <si>
    <t>High Home Rent Limit</t>
  </si>
  <si>
    <t>For Information Only:</t>
  </si>
  <si>
    <t>Fair Markent Rent</t>
  </si>
  <si>
    <t>50% Rent Limit</t>
  </si>
  <si>
    <t>65% Rent Limit</t>
  </si>
  <si>
    <t>EFF</t>
  </si>
  <si>
    <t>1BR</t>
  </si>
  <si>
    <t>2BR</t>
  </si>
  <si>
    <t>3BR</t>
  </si>
  <si>
    <t>4BR</t>
  </si>
  <si>
    <t>5BR</t>
  </si>
  <si>
    <t>6BR</t>
  </si>
  <si>
    <t>Number of persons</t>
  </si>
  <si>
    <t>Percentage adjustments</t>
  </si>
  <si>
    <t>The County of Riverside Departments of Housing and Workforce Solutions (hereinafter referred to as "County") has issued a Notice of Funding Availability for the HOME program and is authorized to approve funding allocation which will be made available directly through the U.S. Department of Housing and Urban Development (HUD)  to be used for the purposes set forth in Title II of the Cranston-Gonzales National Affordable Housing Act of 1990, the implementing regulations set forth in Title 24 of the Code of Federal Regulations, part 92; and</t>
  </si>
  <si>
    <t>https://www.hud.gov/program_offices/fair_housing_equal_opp/housing_discrimination_and_persons_identifying_lgbtq</t>
  </si>
  <si>
    <t>Visit https://sam.gov/search/</t>
  </si>
  <si>
    <t>Under “Search”, enter the company name and press enter.</t>
  </si>
  <si>
    <t>Rev. 11/6/2023</t>
  </si>
  <si>
    <t>expires 12/31/2024</t>
  </si>
  <si>
    <t>The information contained in this checklist refers to the definition of Community Housing Development Organizations (CHDOs) in Subpart A, Section 92.2 of the HOME Final Rule.  The checklist will be used by HWS to evaluate the documents HUD requires a non-profit to collect in order to certify the non-profit as a CHDO.</t>
  </si>
  <si>
    <t>Base</t>
  </si>
  <si>
    <t>This part establishes the requirements to be followed to ensure the objectives of Section 3 of the Housing and Urban Development Act of 1968 (12 U.S.C. 1701u) (Section 3) are met. The purpose of Section 3 is to ensure that economic opportunities, most importantly employment, generated by certain HUD financial assistance shall be directed to low- and very low-income persons, particularly those who are recipients of government assistance for housing or residents of the community in which the Federal assistance is spent.</t>
  </si>
  <si>
    <t>7)</t>
  </si>
  <si>
    <t>8)</t>
  </si>
  <si>
    <t>9)</t>
  </si>
  <si>
    <t>10)</t>
  </si>
  <si>
    <t>6)</t>
  </si>
  <si>
    <t>Build America, Buy America (BABA)</t>
  </si>
  <si>
    <t>https://www.hud.gov/sites/dfiles/OCHCO/documents/2023-12cpdn.pdf</t>
  </si>
  <si>
    <t xml:space="preserve">The Build America, Buy America (BABA) Act was enacted on November 15, 2021, as part of the Infrastructure Investment and Jobs Act (IIJA) (Pub. L. No. 117-58) also known as the Bipartisan Infrastructure Law. BABA establishes a domestic content procurement preference known as the “Buy America Preference” (BAP) for Federal infrastructure spending. The BAP requires that all iron, steel, manufactured products, and construction materials used in infrastructure projects funded with Federal financial assistance must be produced in the United States. 
The BAP requirements apply to subgrantees, including subrecipients, contractors, and developers who are awarded Federal financial assistance for use in public infrastructure projects. The BAP requirements apply to all FFA and do not distinguish between the end user of the federal funds. The BAP applies as long as the funding is derived from a Federal agency, even if they are a pass-through entity unless a particular section of the terms and conditions of the Federal award specifically indicates otherwise
The BAP will apply to HOME and HTF funds obligated on or after August 23, 2024, used to purchase iron or steel for infrastructure projects. This means HOME and HTF grants obligated via grant agreements signed by HUD on or after August 23, 2024, are subject to the BAP.  A HOME or HTF grant obligated via a grant agreement signed by HUD prior to August 23, 2024, is not subject to the BAP.  </t>
  </si>
  <si>
    <t>2024 ADJUSTED HOME INCOME LIMITS AND HOME PROGRAM RENTS</t>
  </si>
  <si>
    <t>* Developer must obtain City support evidenced letter or email.</t>
  </si>
  <si>
    <t>INCOME LIMITS AND LIST OF COOPERATING CITIES</t>
  </si>
  <si>
    <t>2024 HOME - Effective June 1, 2024 HUD RIVERSIDE-SAN BERNARDINO CA MSA</t>
  </si>
  <si>
    <t xml:space="preserve">https://www.huduser.gov/portal/datasets/home-datasets/files/HOME_IncomeLmts_State_CA_2024.pdf </t>
  </si>
  <si>
    <t>https://www.huduser.gov/portal/datasets/home-datasets/files/HOME_RentLimits_State_CA_2024.pdf</t>
  </si>
  <si>
    <r>
      <t xml:space="preserve">LGBT Rule, EPLS, Section 3, and BABA. </t>
    </r>
    <r>
      <rPr>
        <sz val="11"/>
        <rFont val="Times New Roman"/>
        <family val="1"/>
      </rPr>
      <t xml:space="preserve"> </t>
    </r>
    <r>
      <rPr>
        <b/>
        <u/>
        <sz val="11"/>
        <rFont val="Times New Roman"/>
        <family val="1"/>
      </rPr>
      <t>Exhibit's "H", "I", "J", and "K"</t>
    </r>
    <r>
      <rPr>
        <b/>
        <sz val="11"/>
        <color indexed="12"/>
        <rFont val="Times New Roman"/>
        <family val="1"/>
      </rPr>
      <t xml:space="preserve"> </t>
    </r>
    <r>
      <rPr>
        <sz val="11"/>
        <rFont val="Times New Roman"/>
        <family val="1"/>
      </rPr>
      <t xml:space="preserve">as </t>
    </r>
    <r>
      <rPr>
        <b/>
        <sz val="11"/>
        <color indexed="12"/>
        <rFont val="Times New Roman"/>
        <family val="1"/>
      </rPr>
      <t>Attachment 7b, c, d, &amp; e - “Other Forms.”</t>
    </r>
  </si>
  <si>
    <t>Beaumont</t>
  </si>
  <si>
    <t>Blythe</t>
  </si>
  <si>
    <t>Calimesa</t>
  </si>
  <si>
    <t>Canyon Lake</t>
  </si>
  <si>
    <t>Coachella</t>
  </si>
  <si>
    <t>Desert Hot Springs</t>
  </si>
  <si>
    <t>Eastvale</t>
  </si>
  <si>
    <t>La Quinta</t>
  </si>
  <si>
    <t>Norco</t>
  </si>
  <si>
    <t>Rancho Mirage</t>
  </si>
  <si>
    <t>San Jacinto</t>
  </si>
  <si>
    <t>Wildomar</t>
  </si>
  <si>
    <t>Banning</t>
  </si>
  <si>
    <t>Cooperating Cities Under Agreement with the County of Riverside</t>
  </si>
  <si>
    <t>https://www.hud.gov/program_offices/general_counsel/build_america_buy_america/waiver</t>
  </si>
  <si>
    <t xml:space="preserve">Under Section 70914(b), HUD is able to issue, after consultation with OMB’s MIAO, general waivers, and project-specific waivers to the BAP if it is determined that a waiver falls into one of the following three categories: 1) when applying the domestic content procurement preference would be inconsistent with the public interest, 2) when types of iron, steel, manufactured product or construction materials are not produced in the United States in sufficient and reasonably available quantities or of a satisfactory quality, or 3) where the inclusion of those products and materials will increase the cost of the overall project by more than 25 percent.  In order for HUD to consider either a general or project specific waiver request and be able to review it with OMB, the waiver must include a detailed written explanation and allow for the public to comment for at least 15 days, as required under Section 70914(c).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</si>
</sst>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_);_(&quot;$&quot;* \(#,##0.0\);_(&quot;$&quot;* &quot;-&quot;??_);_(@_)"/>
    <numFmt numFmtId="165" formatCode="_(&quot;$&quot;* #,##0_);_(&quot;$&quot;* \(#,##0\);_(&quot;$&quot;* &quot;-&quot;??_);_(@_)"/>
    <numFmt numFmtId="166" formatCode="_(* #,##0_);_(* \(#,##0\);_(* &quot;-&quot;??_);_(@_)"/>
    <numFmt numFmtId="167" formatCode="0.0%"/>
    <numFmt numFmtId="168" formatCode="&quot;$&quot;#,##0.00"/>
    <numFmt numFmtId="169" formatCode=";;;"/>
    <numFmt numFmtId="170" formatCode="&quot;$&quot;#,##0"/>
  </numFmts>
  <fonts count="82" x14ac:knownFonts="1">
    <font>
      <sz val="10"/>
      <color indexed="8"/>
      <name val="Arial"/>
    </font>
    <font>
      <sz val="10"/>
      <color indexed="8"/>
      <name val="Arial"/>
      <family val="2"/>
    </font>
    <font>
      <sz val="10"/>
      <color indexed="8"/>
      <name val="Times New Roman"/>
      <family val="1"/>
    </font>
    <font>
      <i/>
      <sz val="10"/>
      <color indexed="8"/>
      <name val="Times New Roman"/>
      <family val="1"/>
    </font>
    <font>
      <b/>
      <sz val="10"/>
      <color indexed="8"/>
      <name val="Times New Roman"/>
      <family val="1"/>
    </font>
    <font>
      <sz val="10"/>
      <color indexed="8"/>
      <name val="Times New Roman"/>
      <family val="1"/>
    </font>
    <font>
      <b/>
      <i/>
      <sz val="10"/>
      <color indexed="8"/>
      <name val="Times New Roman"/>
      <family val="1"/>
    </font>
    <font>
      <b/>
      <sz val="9"/>
      <color indexed="8"/>
      <name val="Times New Roman"/>
      <family val="1"/>
    </font>
    <font>
      <b/>
      <sz val="10"/>
      <color indexed="8"/>
      <name val="Arial"/>
      <family val="2"/>
    </font>
    <font>
      <b/>
      <sz val="10"/>
      <color indexed="8"/>
      <name val="Times New Roman"/>
      <family val="1"/>
    </font>
    <font>
      <b/>
      <sz val="12"/>
      <color indexed="8"/>
      <name val="Arial"/>
      <family val="2"/>
    </font>
    <font>
      <b/>
      <sz val="14"/>
      <color indexed="8"/>
      <name val="Arial"/>
      <family val="2"/>
    </font>
    <font>
      <sz val="8"/>
      <color indexed="8"/>
      <name val="Arial"/>
      <family val="2"/>
    </font>
    <font>
      <sz val="8"/>
      <color indexed="8"/>
      <name val="Arial Narrow"/>
      <family val="2"/>
    </font>
    <font>
      <sz val="9"/>
      <color indexed="8"/>
      <name val="Arial"/>
      <family val="2"/>
    </font>
    <font>
      <sz val="10"/>
      <name val="Arial"/>
      <family val="2"/>
    </font>
    <font>
      <u/>
      <sz val="11"/>
      <color indexed="12"/>
      <name val="Arial"/>
      <family val="2"/>
    </font>
    <font>
      <sz val="8"/>
      <name val="Arial"/>
      <family val="2"/>
    </font>
    <font>
      <sz val="10"/>
      <name val="Times New Roman"/>
      <family val="1"/>
    </font>
    <font>
      <b/>
      <sz val="10"/>
      <name val="Times New Roman"/>
      <family val="1"/>
    </font>
    <font>
      <b/>
      <sz val="12"/>
      <name val="Times New Roman"/>
      <family val="1"/>
    </font>
    <font>
      <u/>
      <sz val="11"/>
      <color indexed="12"/>
      <name val="Times New Roman"/>
      <family val="1"/>
    </font>
    <font>
      <sz val="11"/>
      <name val="Times New Roman"/>
      <family val="1"/>
    </font>
    <font>
      <b/>
      <i/>
      <sz val="11"/>
      <name val="Times New Roman"/>
      <family val="1"/>
    </font>
    <font>
      <b/>
      <i/>
      <sz val="12"/>
      <name val="Times New Roman"/>
      <family val="1"/>
    </font>
    <font>
      <sz val="11"/>
      <name val="Arial"/>
      <family val="2"/>
    </font>
    <font>
      <u/>
      <sz val="11"/>
      <name val="Times New Roman"/>
      <family val="1"/>
    </font>
    <font>
      <sz val="12"/>
      <name val="Times New Roman"/>
      <family val="1"/>
    </font>
    <font>
      <sz val="9"/>
      <name val="Times New Roman"/>
      <family val="1"/>
    </font>
    <font>
      <sz val="12"/>
      <name val="Arial"/>
      <family val="2"/>
    </font>
    <font>
      <sz val="8"/>
      <name val="Times New Roman"/>
      <family val="1"/>
    </font>
    <font>
      <u/>
      <sz val="12"/>
      <name val="Times New Roman"/>
      <family val="1"/>
    </font>
    <font>
      <b/>
      <sz val="11"/>
      <name val="Times New Roman"/>
      <family val="1"/>
    </font>
    <font>
      <b/>
      <sz val="11"/>
      <color indexed="12"/>
      <name val="Times New Roman"/>
      <family val="1"/>
    </font>
    <font>
      <b/>
      <u/>
      <sz val="11"/>
      <name val="Times New Roman"/>
      <family val="1"/>
    </font>
    <font>
      <b/>
      <u/>
      <sz val="12"/>
      <name val="Times New Roman"/>
      <family val="1"/>
    </font>
    <font>
      <i/>
      <sz val="12"/>
      <name val="Times New Roman"/>
      <family val="1"/>
    </font>
    <font>
      <sz val="11"/>
      <color indexed="12"/>
      <name val="Times New Roman"/>
      <family val="1"/>
    </font>
    <font>
      <b/>
      <sz val="14"/>
      <name val="Times New Roman"/>
      <family val="1"/>
    </font>
    <font>
      <b/>
      <sz val="10"/>
      <name val="Arial"/>
      <family val="2"/>
    </font>
    <font>
      <b/>
      <sz val="12"/>
      <name val="Arial"/>
      <family val="2"/>
    </font>
    <font>
      <u/>
      <sz val="10"/>
      <name val="Times New Roman"/>
      <family val="1"/>
    </font>
    <font>
      <b/>
      <sz val="16"/>
      <name val="Times New Roman"/>
      <family val="1"/>
    </font>
    <font>
      <i/>
      <sz val="11"/>
      <name val="Times New Roman"/>
      <family val="1"/>
    </font>
    <font>
      <b/>
      <u/>
      <sz val="18"/>
      <name val="Arial"/>
      <family val="2"/>
    </font>
    <font>
      <u/>
      <sz val="10"/>
      <name val="Arial"/>
      <family val="2"/>
    </font>
    <font>
      <sz val="8"/>
      <name val="Arial Narrow"/>
      <family val="2"/>
    </font>
    <font>
      <b/>
      <sz val="8"/>
      <name val="Arial Narrow"/>
      <family val="2"/>
    </font>
    <font>
      <sz val="12"/>
      <color indexed="8"/>
      <name val="Times New Roman"/>
      <family val="1"/>
    </font>
    <font>
      <b/>
      <sz val="12"/>
      <color indexed="8"/>
      <name val="Times New Roman"/>
      <family val="1"/>
    </font>
    <font>
      <i/>
      <sz val="10"/>
      <name val="Times New Roman"/>
      <family val="1"/>
    </font>
    <font>
      <b/>
      <i/>
      <sz val="10"/>
      <name val="Times New Roman"/>
      <family val="1"/>
    </font>
    <font>
      <i/>
      <sz val="10"/>
      <name val="Arial"/>
      <family val="2"/>
    </font>
    <font>
      <b/>
      <sz val="8"/>
      <color indexed="8"/>
      <name val="Arial"/>
      <family val="2"/>
    </font>
    <font>
      <b/>
      <sz val="11"/>
      <color indexed="8"/>
      <name val="Arial"/>
      <family val="2"/>
    </font>
    <font>
      <sz val="12"/>
      <color indexed="8"/>
      <name val="Arial"/>
      <family val="2"/>
    </font>
    <font>
      <sz val="18"/>
      <color indexed="8"/>
      <name val="Arial Black"/>
      <family val="2"/>
    </font>
    <font>
      <sz val="14"/>
      <color indexed="8"/>
      <name val="Times New Roman"/>
      <family val="1"/>
    </font>
    <font>
      <b/>
      <sz val="14"/>
      <color indexed="8"/>
      <name val="Times New Roman"/>
      <family val="1"/>
    </font>
    <font>
      <sz val="7"/>
      <color indexed="8"/>
      <name val="Arial"/>
      <family val="2"/>
    </font>
    <font>
      <b/>
      <sz val="9"/>
      <name val="Times New Roman"/>
      <family val="1"/>
    </font>
    <font>
      <b/>
      <u/>
      <sz val="10"/>
      <name val="Arial"/>
      <family val="2"/>
    </font>
    <font>
      <u/>
      <sz val="10"/>
      <color indexed="12"/>
      <name val="Times New Roman"/>
      <family val="1"/>
    </font>
    <font>
      <b/>
      <i/>
      <sz val="11"/>
      <color indexed="8"/>
      <name val="Arial"/>
      <family val="2"/>
    </font>
    <font>
      <b/>
      <i/>
      <sz val="10"/>
      <color indexed="8"/>
      <name val="Arial"/>
      <family val="2"/>
    </font>
    <font>
      <sz val="10"/>
      <color indexed="8"/>
      <name val="Arial"/>
      <family val="2"/>
    </font>
    <font>
      <sz val="9"/>
      <color indexed="8"/>
      <name val="Times New Roman"/>
      <family val="1"/>
    </font>
    <font>
      <b/>
      <i/>
      <u/>
      <sz val="11"/>
      <name val="Times New Roman"/>
      <family val="1"/>
    </font>
    <font>
      <sz val="11"/>
      <color theme="1"/>
      <name val="Calibri"/>
      <family val="2"/>
      <scheme val="minor"/>
    </font>
    <font>
      <b/>
      <i/>
      <sz val="12"/>
      <color theme="1"/>
      <name val="Times New Roman"/>
      <family val="1"/>
    </font>
    <font>
      <b/>
      <i/>
      <sz val="12"/>
      <color theme="1"/>
      <name val="Arial"/>
      <family val="2"/>
    </font>
    <font>
      <sz val="12"/>
      <color rgb="FFFF0000"/>
      <name val="Times New Roman"/>
      <family val="1"/>
    </font>
    <font>
      <b/>
      <sz val="11"/>
      <color theme="5"/>
      <name val="Times New Roman"/>
      <family val="1"/>
    </font>
    <font>
      <b/>
      <sz val="11"/>
      <color rgb="FF0000FF"/>
      <name val="Times New Roman"/>
      <family val="1"/>
    </font>
    <font>
      <sz val="10"/>
      <color rgb="FF000000"/>
      <name val="Arial"/>
      <family val="2"/>
    </font>
    <font>
      <b/>
      <sz val="14"/>
      <color rgb="FF000000"/>
      <name val="Calibri"/>
      <family val="2"/>
    </font>
    <font>
      <b/>
      <sz val="11"/>
      <color rgb="FF000000"/>
      <name val="Calibri"/>
      <family val="2"/>
    </font>
    <font>
      <sz val="11"/>
      <color rgb="FF000000"/>
      <name val="Calibri"/>
      <family val="2"/>
    </font>
    <font>
      <sz val="14"/>
      <color rgb="FF000000"/>
      <name val="Calibri"/>
      <family val="2"/>
    </font>
    <font>
      <i/>
      <sz val="14"/>
      <color indexed="8"/>
      <name val="Arial"/>
      <family val="2"/>
    </font>
    <font>
      <sz val="14"/>
      <color indexed="8"/>
      <name val="Calibri"/>
      <family val="2"/>
      <scheme val="minor"/>
    </font>
    <font>
      <u/>
      <sz val="10"/>
      <color indexed="12"/>
      <name val="Arial"/>
      <family val="2"/>
    </font>
  </fonts>
  <fills count="24">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CECFF"/>
        <bgColor indexed="64"/>
      </patternFill>
    </fill>
    <fill>
      <patternFill patternType="solid">
        <fgColor theme="1"/>
        <bgColor indexed="64"/>
      </patternFill>
    </fill>
    <fill>
      <patternFill patternType="solid">
        <fgColor rgb="FFFFCCCC"/>
        <bgColor indexed="64"/>
      </patternFill>
    </fill>
    <fill>
      <patternFill patternType="solid">
        <fgColor theme="9" tint="0.59999389629810485"/>
        <bgColor indexed="64"/>
      </patternFill>
    </fill>
    <fill>
      <patternFill patternType="solid">
        <fgColor rgb="FFFFCC99"/>
        <bgColor indexed="64"/>
      </patternFill>
    </fill>
    <fill>
      <patternFill patternType="solid">
        <fgColor theme="3" tint="0.79998168889431442"/>
        <bgColor indexed="64"/>
      </patternFill>
    </fill>
    <fill>
      <patternFill patternType="solid">
        <fgColor rgb="FFFF8F7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alignment vertical="top"/>
      <protection locked="0"/>
    </xf>
    <xf numFmtId="0" fontId="68" fillId="0" borderId="0"/>
    <xf numFmtId="0" fontId="15" fillId="0" borderId="0"/>
    <xf numFmtId="0" fontId="15" fillId="0" borderId="0"/>
    <xf numFmtId="9" fontId="1" fillId="0" borderId="0" applyFont="0" applyFill="0" applyBorder="0" applyAlignment="0" applyProtection="0"/>
  </cellStyleXfs>
  <cellXfs count="901">
    <xf numFmtId="0" fontId="0" fillId="0" borderId="0" xfId="0"/>
    <xf numFmtId="0" fontId="10" fillId="0" borderId="0" xfId="0" applyFont="1"/>
    <xf numFmtId="0" fontId="0" fillId="0" borderId="0" xfId="0" applyAlignment="1">
      <alignment horizontal="center"/>
    </xf>
    <xf numFmtId="166" fontId="0" fillId="0" borderId="0" xfId="1" applyNumberFormat="1" applyFont="1"/>
    <xf numFmtId="166" fontId="0" fillId="0" borderId="1" xfId="1" applyNumberFormat="1" applyFont="1" applyBorder="1"/>
    <xf numFmtId="0" fontId="0" fillId="0" borderId="1" xfId="0" applyBorder="1" applyAlignment="1">
      <alignment horizontal="center"/>
    </xf>
    <xf numFmtId="166" fontId="8" fillId="0" borderId="0" xfId="0" applyNumberFormat="1" applyFont="1"/>
    <xf numFmtId="0" fontId="8" fillId="0" borderId="0" xfId="0" applyFont="1"/>
    <xf numFmtId="0" fontId="2" fillId="0" borderId="0" xfId="0" applyFont="1" applyProtection="1">
      <protection locked="0"/>
    </xf>
    <xf numFmtId="164" fontId="2" fillId="0" borderId="0" xfId="2" applyNumberFormat="1" applyFont="1" applyProtection="1">
      <protection locked="0"/>
    </xf>
    <xf numFmtId="167" fontId="2" fillId="0" borderId="0" xfId="7" applyNumberFormat="1" applyFont="1" applyProtection="1">
      <protection locked="0"/>
    </xf>
    <xf numFmtId="0" fontId="0" fillId="0" borderId="0" xfId="0" applyProtection="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right"/>
      <protection locked="0"/>
    </xf>
    <xf numFmtId="165" fontId="2" fillId="0" borderId="0" xfId="2" applyNumberFormat="1" applyFont="1" applyAlignment="1" applyProtection="1">
      <alignment horizontal="center"/>
      <protection locked="0"/>
    </xf>
    <xf numFmtId="164" fontId="2" fillId="0" borderId="0" xfId="2" applyNumberFormat="1" applyFont="1" applyAlignment="1" applyProtection="1">
      <alignment horizontal="center"/>
      <protection locked="0"/>
    </xf>
    <xf numFmtId="167" fontId="2" fillId="0" borderId="0" xfId="7" applyNumberFormat="1" applyFont="1" applyAlignment="1" applyProtection="1">
      <alignment horizontal="center"/>
      <protection locked="0"/>
    </xf>
    <xf numFmtId="5" fontId="2" fillId="0" borderId="0" xfId="0" applyNumberFormat="1" applyFont="1" applyProtection="1">
      <protection locked="0"/>
    </xf>
    <xf numFmtId="165" fontId="2" fillId="0" borderId="0" xfId="2" applyNumberFormat="1" applyFont="1" applyFill="1" applyBorder="1" applyAlignment="1" applyProtection="1">
      <alignment horizontal="center"/>
      <protection locked="0"/>
    </xf>
    <xf numFmtId="164" fontId="2" fillId="0" borderId="0" xfId="2" applyNumberFormat="1" applyFont="1" applyFill="1" applyBorder="1" applyAlignment="1" applyProtection="1">
      <alignment horizontal="center"/>
      <protection locked="0"/>
    </xf>
    <xf numFmtId="167" fontId="2" fillId="0" borderId="0" xfId="7" applyNumberFormat="1" applyFont="1" applyFill="1" applyBorder="1" applyAlignment="1" applyProtection="1">
      <alignment horizontal="center"/>
      <protection locked="0"/>
    </xf>
    <xf numFmtId="0" fontId="2" fillId="0" borderId="0" xfId="0" applyFont="1" applyAlignment="1" applyProtection="1">
      <alignment horizontal="center"/>
      <protection locked="0"/>
    </xf>
    <xf numFmtId="43" fontId="0" fillId="0" borderId="0" xfId="0" applyNumberFormat="1"/>
    <xf numFmtId="165" fontId="0" fillId="0" borderId="0" xfId="2" applyNumberFormat="1" applyFont="1" applyFill="1" applyProtection="1"/>
    <xf numFmtId="5" fontId="0" fillId="0" borderId="0" xfId="2" applyNumberFormat="1" applyFont="1" applyFill="1" applyProtection="1"/>
    <xf numFmtId="9" fontId="0" fillId="0" borderId="0" xfId="7" applyFont="1" applyFill="1" applyAlignment="1" applyProtection="1">
      <alignment horizontal="center"/>
    </xf>
    <xf numFmtId="167" fontId="0" fillId="0" borderId="0" xfId="7" applyNumberFormat="1" applyFont="1" applyFill="1" applyProtection="1"/>
    <xf numFmtId="0" fontId="11" fillId="0" borderId="0" xfId="0" applyFont="1"/>
    <xf numFmtId="10" fontId="0" fillId="0" borderId="0" xfId="0" applyNumberFormat="1" applyAlignment="1">
      <alignment horizontal="center"/>
    </xf>
    <xf numFmtId="10" fontId="0" fillId="0" borderId="0" xfId="7" applyNumberFormat="1" applyFont="1" applyFill="1" applyProtection="1"/>
    <xf numFmtId="9" fontId="0" fillId="0" borderId="0" xfId="7" applyFont="1" applyFill="1" applyProtection="1"/>
    <xf numFmtId="2" fontId="0" fillId="0" borderId="0" xfId="0" applyNumberFormat="1"/>
    <xf numFmtId="10" fontId="0" fillId="0" borderId="0" xfId="7" applyNumberFormat="1" applyFont="1" applyFill="1" applyAlignment="1" applyProtection="1">
      <alignment horizontal="center"/>
    </xf>
    <xf numFmtId="167" fontId="0" fillId="0" borderId="0" xfId="7" applyNumberFormat="1" applyFont="1" applyFill="1" applyAlignment="1" applyProtection="1">
      <alignment horizontal="center"/>
    </xf>
    <xf numFmtId="165" fontId="0" fillId="0" borderId="0" xfId="2" applyNumberFormat="1" applyFont="1" applyFill="1" applyAlignment="1" applyProtection="1"/>
    <xf numFmtId="167" fontId="0" fillId="0" borderId="2" xfId="7" applyNumberFormat="1" applyFont="1" applyFill="1" applyBorder="1" applyAlignment="1" applyProtection="1">
      <alignment horizontal="center"/>
    </xf>
    <xf numFmtId="165" fontId="0" fillId="0" borderId="2" xfId="2" applyNumberFormat="1" applyFont="1" applyFill="1" applyBorder="1" applyAlignment="1" applyProtection="1"/>
    <xf numFmtId="165" fontId="0" fillId="0" borderId="0" xfId="2" applyNumberFormat="1" applyFont="1" applyFill="1" applyAlignment="1" applyProtection="1">
      <alignment horizontal="center"/>
    </xf>
    <xf numFmtId="44" fontId="0" fillId="0" borderId="0" xfId="2" applyFont="1" applyFill="1" applyAlignment="1" applyProtection="1">
      <alignment horizontal="center"/>
    </xf>
    <xf numFmtId="166" fontId="0" fillId="0" borderId="0" xfId="0" applyNumberFormat="1"/>
    <xf numFmtId="166" fontId="0" fillId="0" borderId="2" xfId="0" applyNumberFormat="1" applyBorder="1"/>
    <xf numFmtId="164" fontId="0" fillId="0" borderId="0" xfId="2" applyNumberFormat="1" applyFont="1" applyFill="1" applyProtection="1"/>
    <xf numFmtId="166" fontId="0" fillId="0" borderId="0" xfId="1" applyNumberFormat="1" applyFont="1" applyFill="1" applyProtection="1"/>
    <xf numFmtId="164" fontId="0" fillId="0" borderId="1" xfId="2" applyNumberFormat="1" applyFont="1" applyFill="1" applyBorder="1" applyProtection="1"/>
    <xf numFmtId="167" fontId="0" fillId="0" borderId="1" xfId="7" applyNumberFormat="1" applyFont="1" applyFill="1" applyBorder="1" applyAlignment="1" applyProtection="1">
      <alignment horizontal="center"/>
    </xf>
    <xf numFmtId="166" fontId="0" fillId="0" borderId="1" xfId="1" applyNumberFormat="1" applyFont="1" applyFill="1" applyBorder="1" applyProtection="1"/>
    <xf numFmtId="164" fontId="0" fillId="0" borderId="0" xfId="0" applyNumberFormat="1"/>
    <xf numFmtId="165" fontId="8" fillId="0" borderId="0" xfId="0" applyNumberFormat="1" applyFont="1"/>
    <xf numFmtId="165" fontId="8" fillId="0" borderId="0" xfId="2" applyNumberFormat="1" applyFont="1" applyFill="1" applyProtection="1"/>
    <xf numFmtId="0" fontId="0" fillId="0" borderId="0" xfId="0" applyAlignment="1">
      <alignment horizontal="right"/>
    </xf>
    <xf numFmtId="10" fontId="0" fillId="0" borderId="0" xfId="0" applyNumberFormat="1" applyAlignment="1">
      <alignment horizontal="left"/>
    </xf>
    <xf numFmtId="165" fontId="0" fillId="0" borderId="2" xfId="2" applyNumberFormat="1" applyFont="1" applyFill="1" applyBorder="1" applyProtection="1"/>
    <xf numFmtId="2" fontId="0" fillId="0" borderId="0" xfId="7" applyNumberFormat="1" applyFont="1" applyFill="1" applyAlignment="1" applyProtection="1">
      <alignment horizontal="center"/>
    </xf>
    <xf numFmtId="165" fontId="0" fillId="0" borderId="3" xfId="0" applyNumberFormat="1" applyBorder="1"/>
    <xf numFmtId="10" fontId="0" fillId="0" borderId="1" xfId="7" applyNumberFormat="1" applyFont="1" applyFill="1" applyBorder="1" applyProtection="1"/>
    <xf numFmtId="10" fontId="0" fillId="0" borderId="0" xfId="7" applyNumberFormat="1" applyFont="1" applyFill="1" applyBorder="1" applyProtection="1"/>
    <xf numFmtId="167" fontId="0" fillId="0" borderId="0" xfId="0" applyNumberFormat="1" applyAlignment="1">
      <alignment horizontal="center"/>
    </xf>
    <xf numFmtId="167" fontId="0" fillId="2" borderId="3" xfId="7" applyNumberFormat="1"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165" fontId="0" fillId="2" borderId="3" xfId="2" applyNumberFormat="1" applyFont="1" applyFill="1" applyBorder="1" applyAlignment="1" applyProtection="1">
      <protection locked="0"/>
    </xf>
    <xf numFmtId="9" fontId="0" fillId="2" borderId="3" xfId="7" applyFont="1" applyFill="1" applyBorder="1" applyAlignment="1" applyProtection="1">
      <alignment horizontal="center"/>
      <protection locked="0"/>
    </xf>
    <xf numFmtId="165" fontId="0" fillId="2" borderId="3" xfId="2" applyNumberFormat="1" applyFont="1" applyFill="1" applyBorder="1" applyAlignment="1" applyProtection="1">
      <alignment horizontal="center"/>
      <protection locked="0"/>
    </xf>
    <xf numFmtId="165" fontId="0" fillId="0" borderId="0" xfId="0" applyNumberFormat="1"/>
    <xf numFmtId="165" fontId="0" fillId="2" borderId="3" xfId="2" applyNumberFormat="1" applyFont="1" applyFill="1" applyBorder="1" applyProtection="1">
      <protection locked="0"/>
    </xf>
    <xf numFmtId="166" fontId="0" fillId="2" borderId="3" xfId="1" applyNumberFormat="1" applyFont="1" applyFill="1" applyBorder="1" applyProtection="1">
      <protection locked="0"/>
    </xf>
    <xf numFmtId="0" fontId="0" fillId="2" borderId="3" xfId="2" applyNumberFormat="1" applyFont="1" applyFill="1" applyBorder="1" applyAlignment="1" applyProtection="1">
      <alignment horizontal="center"/>
      <protection locked="0"/>
    </xf>
    <xf numFmtId="0" fontId="0" fillId="2" borderId="4" xfId="0" applyFill="1" applyBorder="1" applyProtection="1">
      <protection locked="0"/>
    </xf>
    <xf numFmtId="0" fontId="2" fillId="2" borderId="5" xfId="0" applyFont="1" applyFill="1" applyBorder="1" applyAlignment="1" applyProtection="1">
      <alignment horizontal="center"/>
      <protection locked="0"/>
    </xf>
    <xf numFmtId="166" fontId="2" fillId="2" borderId="3" xfId="1" applyNumberFormat="1" applyFont="1" applyFill="1" applyBorder="1" applyAlignment="1" applyProtection="1">
      <alignment horizontal="center"/>
      <protection locked="0"/>
    </xf>
    <xf numFmtId="5" fontId="2" fillId="2" borderId="5" xfId="0" applyNumberFormat="1" applyFont="1" applyFill="1" applyBorder="1" applyAlignment="1" applyProtection="1">
      <alignment horizontal="center" wrapText="1"/>
      <protection locked="0"/>
    </xf>
    <xf numFmtId="5" fontId="2" fillId="2" borderId="3" xfId="0" applyNumberFormat="1" applyFont="1" applyFill="1" applyBorder="1" applyProtection="1">
      <protection locked="0"/>
    </xf>
    <xf numFmtId="0" fontId="0" fillId="0" borderId="1" xfId="0" applyBorder="1"/>
    <xf numFmtId="166" fontId="0" fillId="0" borderId="0" xfId="1" applyNumberFormat="1" applyFont="1" applyAlignment="1" applyProtection="1">
      <alignment horizontal="center"/>
    </xf>
    <xf numFmtId="166" fontId="0" fillId="0" borderId="0" xfId="1" applyNumberFormat="1" applyFont="1" applyFill="1" applyAlignment="1" applyProtection="1"/>
    <xf numFmtId="166" fontId="0" fillId="0" borderId="2" xfId="1" applyNumberFormat="1" applyFont="1" applyFill="1" applyBorder="1" applyAlignment="1" applyProtection="1"/>
    <xf numFmtId="0" fontId="0" fillId="0" borderId="2" xfId="0" applyBorder="1"/>
    <xf numFmtId="166" fontId="0" fillId="0" borderId="0" xfId="1" applyNumberFormat="1" applyFont="1" applyFill="1" applyBorder="1" applyProtection="1"/>
    <xf numFmtId="0" fontId="2" fillId="0" borderId="5" xfId="0" applyFont="1" applyBorder="1"/>
    <xf numFmtId="0" fontId="2" fillId="0" borderId="6" xfId="0" applyFont="1" applyBorder="1"/>
    <xf numFmtId="0" fontId="2" fillId="0" borderId="7" xfId="0" applyFont="1" applyBorder="1"/>
    <xf numFmtId="0" fontId="2" fillId="0" borderId="3" xfId="0" applyFont="1" applyBorder="1"/>
    <xf numFmtId="0" fontId="2" fillId="0" borderId="0" xfId="0" applyFont="1"/>
    <xf numFmtId="0" fontId="6" fillId="0" borderId="6" xfId="0" applyFont="1" applyBorder="1" applyAlignment="1">
      <alignment horizontal="left"/>
    </xf>
    <xf numFmtId="0" fontId="0" fillId="0" borderId="7" xfId="0" applyBorder="1" applyAlignment="1">
      <alignment horizontal="left"/>
    </xf>
    <xf numFmtId="0" fontId="2" fillId="0" borderId="7" xfId="0" applyFont="1" applyBorder="1" applyAlignment="1">
      <alignment horizontal="left"/>
    </xf>
    <xf numFmtId="0" fontId="4" fillId="0" borderId="0" xfId="0" applyFont="1"/>
    <xf numFmtId="0" fontId="2" fillId="0" borderId="0" xfId="0" applyFont="1" applyAlignment="1">
      <alignment horizontal="center" wrapText="1"/>
    </xf>
    <xf numFmtId="5" fontId="7" fillId="0" borderId="3" xfId="0" applyNumberFormat="1" applyFont="1" applyBorder="1" applyAlignment="1">
      <alignment horizontal="center" wrapText="1"/>
    </xf>
    <xf numFmtId="0" fontId="3" fillId="0" borderId="0" xfId="0" applyFont="1" applyAlignment="1">
      <alignment horizontal="left"/>
    </xf>
    <xf numFmtId="0" fontId="2" fillId="0" borderId="0" xfId="0" applyFont="1" applyAlignment="1">
      <alignment horizontal="right"/>
    </xf>
    <xf numFmtId="0" fontId="9" fillId="0" borderId="0" xfId="0" applyFont="1" applyAlignment="1">
      <alignment horizontal="right"/>
    </xf>
    <xf numFmtId="0" fontId="4" fillId="0" borderId="0" xfId="0" applyFont="1" applyAlignment="1">
      <alignment horizontal="right"/>
    </xf>
    <xf numFmtId="0" fontId="5" fillId="0" borderId="0" xfId="0" applyFont="1" applyAlignment="1">
      <alignment horizontal="right"/>
    </xf>
    <xf numFmtId="164" fontId="2" fillId="0" borderId="7" xfId="2" applyNumberFormat="1" applyFont="1" applyBorder="1" applyAlignment="1" applyProtection="1">
      <alignment horizontal="left"/>
    </xf>
    <xf numFmtId="167" fontId="2" fillId="0" borderId="8" xfId="7" applyNumberFormat="1" applyFont="1" applyBorder="1" applyAlignment="1" applyProtection="1">
      <alignment horizontal="left"/>
    </xf>
    <xf numFmtId="5" fontId="2" fillId="0" borderId="5" xfId="0" applyNumberFormat="1" applyFont="1" applyBorder="1" applyAlignment="1">
      <alignment horizontal="center" wrapText="1"/>
    </xf>
    <xf numFmtId="164" fontId="2" fillId="0" borderId="5" xfId="2" applyNumberFormat="1" applyFont="1" applyBorder="1" applyAlignment="1" applyProtection="1">
      <alignment horizontal="center" wrapText="1"/>
    </xf>
    <xf numFmtId="167" fontId="2" fillId="0" borderId="5" xfId="7" applyNumberFormat="1" applyFont="1" applyBorder="1" applyAlignment="1" applyProtection="1">
      <alignment horizontal="center" wrapText="1"/>
    </xf>
    <xf numFmtId="165" fontId="2" fillId="0" borderId="3" xfId="2" applyNumberFormat="1" applyFont="1" applyFill="1" applyBorder="1" applyAlignment="1" applyProtection="1">
      <alignment horizontal="center"/>
    </xf>
    <xf numFmtId="164" fontId="2" fillId="0" borderId="3" xfId="2" applyNumberFormat="1" applyFont="1" applyFill="1" applyBorder="1" applyAlignment="1" applyProtection="1">
      <alignment horizontal="center"/>
    </xf>
    <xf numFmtId="167" fontId="2" fillId="0" borderId="3" xfId="7" applyNumberFormat="1" applyFont="1" applyFill="1" applyBorder="1" applyAlignment="1" applyProtection="1">
      <alignment horizontal="center"/>
    </xf>
    <xf numFmtId="165" fontId="2" fillId="0" borderId="3" xfId="2" applyNumberFormat="1" applyFont="1" applyBorder="1" applyAlignment="1" applyProtection="1">
      <alignment horizontal="center"/>
    </xf>
    <xf numFmtId="164" fontId="2" fillId="0" borderId="3" xfId="2" applyNumberFormat="1" applyFont="1" applyBorder="1" applyAlignment="1" applyProtection="1">
      <alignment horizontal="center"/>
    </xf>
    <xf numFmtId="167" fontId="2" fillId="0" borderId="3" xfId="7" applyNumberFormat="1" applyFont="1" applyBorder="1" applyAlignment="1" applyProtection="1">
      <alignment horizontal="center"/>
    </xf>
    <xf numFmtId="165" fontId="2" fillId="0" borderId="0" xfId="2" applyNumberFormat="1" applyFont="1" applyFill="1" applyBorder="1" applyAlignment="1" applyProtection="1">
      <alignment horizontal="center"/>
    </xf>
    <xf numFmtId="164" fontId="2" fillId="0" borderId="0" xfId="2" applyNumberFormat="1" applyFont="1" applyFill="1" applyBorder="1" applyAlignment="1" applyProtection="1">
      <alignment horizontal="center"/>
    </xf>
    <xf numFmtId="167" fontId="2" fillId="0" borderId="0" xfId="7" applyNumberFormat="1" applyFont="1" applyFill="1" applyBorder="1" applyAlignment="1" applyProtection="1">
      <alignment horizontal="center"/>
    </xf>
    <xf numFmtId="165" fontId="0" fillId="0" borderId="9" xfId="2" applyNumberFormat="1" applyFont="1" applyFill="1" applyBorder="1" applyProtection="1"/>
    <xf numFmtId="9" fontId="0" fillId="0" borderId="9" xfId="7" applyFont="1" applyFill="1" applyBorder="1" applyProtection="1"/>
    <xf numFmtId="10" fontId="0" fillId="0" borderId="9" xfId="7" applyNumberFormat="1" applyFont="1" applyFill="1" applyBorder="1" applyProtection="1"/>
    <xf numFmtId="165" fontId="0" fillId="0" borderId="10" xfId="2" applyNumberFormat="1" applyFont="1" applyFill="1" applyBorder="1" applyProtection="1"/>
    <xf numFmtId="5" fontId="0" fillId="0" borderId="11" xfId="2" applyNumberFormat="1" applyFont="1" applyFill="1" applyBorder="1" applyProtection="1"/>
    <xf numFmtId="165" fontId="0" fillId="0" borderId="12" xfId="2" applyNumberFormat="1" applyFont="1" applyFill="1" applyBorder="1" applyProtection="1"/>
    <xf numFmtId="44" fontId="0" fillId="0" borderId="13" xfId="2" applyFont="1" applyFill="1" applyBorder="1" applyProtection="1"/>
    <xf numFmtId="167" fontId="0" fillId="0" borderId="10" xfId="7" applyNumberFormat="1" applyFont="1" applyFill="1" applyBorder="1" applyProtection="1"/>
    <xf numFmtId="167" fontId="0" fillId="0" borderId="14" xfId="7" applyNumberFormat="1" applyFont="1" applyFill="1" applyBorder="1" applyProtection="1"/>
    <xf numFmtId="167" fontId="0" fillId="0" borderId="10" xfId="7" applyNumberFormat="1" applyFont="1" applyBorder="1" applyProtection="1"/>
    <xf numFmtId="168" fontId="0" fillId="2" borderId="3" xfId="0" applyNumberFormat="1" applyFill="1" applyBorder="1" applyProtection="1">
      <protection locked="0"/>
    </xf>
    <xf numFmtId="168" fontId="0" fillId="0" borderId="3" xfId="0" applyNumberFormat="1" applyBorder="1" applyProtection="1">
      <protection locked="0"/>
    </xf>
    <xf numFmtId="0" fontId="0" fillId="0" borderId="0" xfId="0" applyAlignment="1" applyProtection="1">
      <alignment horizontal="center"/>
      <protection locked="0"/>
    </xf>
    <xf numFmtId="4" fontId="0" fillId="0" borderId="0" xfId="0" applyNumberFormat="1" applyProtection="1">
      <protection locked="0"/>
    </xf>
    <xf numFmtId="3" fontId="0" fillId="0" borderId="0" xfId="0" applyNumberFormat="1" applyProtection="1">
      <protection locked="0"/>
    </xf>
    <xf numFmtId="0" fontId="0" fillId="0" borderId="3" xfId="0" applyBorder="1" applyAlignment="1">
      <alignment horizontal="center"/>
    </xf>
    <xf numFmtId="0" fontId="0" fillId="0" borderId="3" xfId="0" applyBorder="1"/>
    <xf numFmtId="4" fontId="0" fillId="0" borderId="3" xfId="0" applyNumberFormat="1" applyBorder="1"/>
    <xf numFmtId="3" fontId="0" fillId="0" borderId="3" xfId="0" applyNumberFormat="1" applyBorder="1"/>
    <xf numFmtId="9" fontId="0" fillId="0" borderId="3" xfId="0" applyNumberFormat="1" applyBorder="1"/>
    <xf numFmtId="168" fontId="0" fillId="0" borderId="3" xfId="0" applyNumberFormat="1" applyBorder="1"/>
    <xf numFmtId="0" fontId="21" fillId="0" borderId="0" xfId="3" applyFont="1" applyAlignment="1" applyProtection="1"/>
    <xf numFmtId="44" fontId="22" fillId="0" borderId="0" xfId="2" applyFont="1" applyFill="1" applyBorder="1" applyAlignment="1" applyProtection="1">
      <alignment horizontal="center"/>
      <protection locked="0"/>
    </xf>
    <xf numFmtId="0" fontId="18" fillId="0" borderId="0" xfId="0" applyFont="1"/>
    <xf numFmtId="0" fontId="20" fillId="0" borderId="0" xfId="0" applyFont="1"/>
    <xf numFmtId="0" fontId="22" fillId="0" borderId="0" xfId="0" applyFont="1"/>
    <xf numFmtId="0" fontId="25" fillId="0" borderId="0" xfId="0" applyFont="1"/>
    <xf numFmtId="0" fontId="26" fillId="0" borderId="0" xfId="0" applyFont="1"/>
    <xf numFmtId="0" fontId="27" fillId="0" borderId="0" xfId="0" applyFont="1"/>
    <xf numFmtId="0" fontId="22" fillId="3" borderId="0" xfId="0" applyFont="1" applyFill="1" applyAlignment="1" applyProtection="1">
      <alignment horizontal="left"/>
      <protection locked="0"/>
    </xf>
    <xf numFmtId="0" fontId="29" fillId="0" borderId="0" xfId="0" applyFont="1"/>
    <xf numFmtId="0" fontId="31" fillId="0" borderId="0" xfId="0" applyFont="1"/>
    <xf numFmtId="0" fontId="27" fillId="0" borderId="0" xfId="0" applyFont="1" applyAlignment="1">
      <alignment horizontal="center"/>
    </xf>
    <xf numFmtId="0" fontId="25" fillId="0" borderId="0" xfId="0" applyFont="1" applyAlignment="1">
      <alignment horizontal="left"/>
    </xf>
    <xf numFmtId="0" fontId="22" fillId="0" borderId="0" xfId="0" applyFont="1" applyAlignment="1">
      <alignment horizontal="left" indent="4"/>
    </xf>
    <xf numFmtId="0" fontId="0" fillId="0" borderId="0" xfId="0" applyAlignment="1">
      <alignment horizontal="left"/>
    </xf>
    <xf numFmtId="0" fontId="18" fillId="0" borderId="0" xfId="0" applyFont="1" applyAlignment="1">
      <alignment horizontal="left"/>
    </xf>
    <xf numFmtId="0" fontId="30" fillId="0" borderId="0" xfId="0" applyFont="1" applyAlignment="1">
      <alignment horizontal="left"/>
    </xf>
    <xf numFmtId="0" fontId="22" fillId="0" borderId="0" xfId="0" applyFont="1" applyAlignment="1">
      <alignment horizontal="right"/>
    </xf>
    <xf numFmtId="0" fontId="22" fillId="0" borderId="0" xfId="0" applyFont="1" applyAlignment="1">
      <alignment horizontal="left"/>
    </xf>
    <xf numFmtId="0" fontId="20" fillId="0" borderId="2" xfId="0" applyFont="1" applyBorder="1" applyAlignment="1">
      <alignment horizontal="center"/>
    </xf>
    <xf numFmtId="1" fontId="20" fillId="3" borderId="2" xfId="0" applyNumberFormat="1" applyFont="1" applyFill="1" applyBorder="1" applyAlignment="1" applyProtection="1">
      <alignment horizontal="center"/>
      <protection locked="0"/>
    </xf>
    <xf numFmtId="0" fontId="27" fillId="0" borderId="3" xfId="0" applyFont="1" applyBorder="1"/>
    <xf numFmtId="0" fontId="27" fillId="3" borderId="3" xfId="0" applyFont="1" applyFill="1" applyBorder="1" applyProtection="1">
      <protection locked="0"/>
    </xf>
    <xf numFmtId="0" fontId="32" fillId="0" borderId="0" xfId="0" applyFont="1"/>
    <xf numFmtId="0" fontId="22" fillId="0" borderId="2" xfId="0" applyFont="1" applyBorder="1"/>
    <xf numFmtId="0" fontId="22" fillId="3" borderId="2" xfId="0" applyFont="1" applyFill="1" applyBorder="1" applyAlignment="1" applyProtection="1">
      <alignment horizontal="center"/>
      <protection locked="0"/>
    </xf>
    <xf numFmtId="0" fontId="22" fillId="0" borderId="0" xfId="0" applyFont="1" applyAlignment="1">
      <alignment horizontal="right" vertical="top"/>
    </xf>
    <xf numFmtId="0" fontId="20" fillId="0" borderId="0" xfId="0" applyFont="1" applyAlignment="1">
      <alignment horizontal="left"/>
    </xf>
    <xf numFmtId="0" fontId="20" fillId="0" borderId="0" xfId="0" applyFont="1" applyAlignment="1">
      <alignment vertical="top"/>
    </xf>
    <xf numFmtId="0" fontId="18" fillId="0" borderId="0" xfId="0" applyFont="1" applyAlignment="1">
      <alignment horizontal="right"/>
    </xf>
    <xf numFmtId="0" fontId="27" fillId="0" borderId="0" xfId="0" applyFont="1" applyAlignment="1">
      <alignment horizontal="right"/>
    </xf>
    <xf numFmtId="0" fontId="18" fillId="0" borderId="0" xfId="0" applyFont="1" applyAlignment="1">
      <alignment horizontal="center"/>
    </xf>
    <xf numFmtId="0" fontId="27" fillId="3" borderId="3" xfId="0" applyFont="1" applyFill="1" applyBorder="1" applyAlignment="1" applyProtection="1">
      <alignment horizontal="center"/>
      <protection locked="0"/>
    </xf>
    <xf numFmtId="0" fontId="22" fillId="0" borderId="0" xfId="0" applyFont="1" applyAlignment="1">
      <alignment wrapText="1"/>
    </xf>
    <xf numFmtId="0" fontId="27" fillId="3" borderId="2" xfId="0" applyFont="1" applyFill="1" applyBorder="1" applyProtection="1">
      <protection locked="0"/>
    </xf>
    <xf numFmtId="0" fontId="27" fillId="0" borderId="0" xfId="0" applyFont="1" applyAlignment="1">
      <alignment horizontal="right" vertical="top"/>
    </xf>
    <xf numFmtId="0" fontId="22" fillId="0" borderId="0" xfId="0" applyFont="1" applyAlignment="1">
      <alignment vertical="top" wrapText="1"/>
    </xf>
    <xf numFmtId="0" fontId="18" fillId="0" borderId="3" xfId="0" applyFont="1" applyBorder="1" applyAlignment="1">
      <alignment horizontal="center" wrapText="1"/>
    </xf>
    <xf numFmtId="0" fontId="22" fillId="0" borderId="0" xfId="0" applyFont="1" applyAlignment="1">
      <alignment vertical="top"/>
    </xf>
    <xf numFmtId="0" fontId="27" fillId="0" borderId="3" xfId="0" applyFont="1" applyBorder="1" applyAlignment="1">
      <alignment horizontal="center"/>
    </xf>
    <xf numFmtId="0" fontId="36" fillId="0" borderId="0" xfId="0" applyFont="1"/>
    <xf numFmtId="0" fontId="22" fillId="3" borderId="3" xfId="0" applyFont="1" applyFill="1" applyBorder="1" applyAlignment="1" applyProtection="1">
      <alignment horizontal="left"/>
      <protection locked="0"/>
    </xf>
    <xf numFmtId="0" fontId="22" fillId="0" borderId="3" xfId="0" applyFont="1" applyBorder="1" applyAlignment="1">
      <alignment horizontal="center"/>
    </xf>
    <xf numFmtId="0" fontId="18" fillId="0" borderId="6" xfId="0" applyFont="1" applyBorder="1"/>
    <xf numFmtId="0" fontId="18" fillId="0" borderId="7" xfId="0" applyFont="1" applyBorder="1"/>
    <xf numFmtId="0" fontId="32" fillId="0" borderId="7" xfId="0" applyFont="1" applyBorder="1" applyAlignment="1">
      <alignment horizontal="right"/>
    </xf>
    <xf numFmtId="0" fontId="22" fillId="0" borderId="0" xfId="0" applyFont="1" applyAlignment="1" applyProtection="1">
      <alignment horizontal="left"/>
      <protection locked="0"/>
    </xf>
    <xf numFmtId="0" fontId="23" fillId="0" borderId="8" xfId="0" applyFont="1" applyBorder="1" applyAlignment="1">
      <alignment horizontal="right"/>
    </xf>
    <xf numFmtId="0" fontId="23" fillId="0" borderId="7" xfId="0" applyFont="1" applyBorder="1" applyAlignment="1">
      <alignment horizontal="right"/>
    </xf>
    <xf numFmtId="0" fontId="22" fillId="0" borderId="3" xfId="0" applyFont="1" applyBorder="1"/>
    <xf numFmtId="0" fontId="0" fillId="0" borderId="0" xfId="0" applyAlignment="1">
      <alignment vertical="top"/>
    </xf>
    <xf numFmtId="0" fontId="19" fillId="0" borderId="15" xfId="6" applyFont="1" applyBorder="1" applyAlignment="1">
      <alignment horizontal="justify" vertical="top" wrapText="1"/>
    </xf>
    <xf numFmtId="0" fontId="19" fillId="4" borderId="16" xfId="6" applyFont="1" applyFill="1" applyBorder="1" applyAlignment="1">
      <alignment vertical="top" wrapText="1"/>
    </xf>
    <xf numFmtId="0" fontId="19" fillId="4" borderId="17" xfId="6" applyFont="1" applyFill="1" applyBorder="1" applyAlignment="1">
      <alignment horizontal="right" vertical="top" wrapText="1"/>
    </xf>
    <xf numFmtId="0" fontId="19" fillId="4" borderId="17" xfId="6" applyFont="1" applyFill="1" applyBorder="1" applyAlignment="1">
      <alignment vertical="top" wrapText="1"/>
    </xf>
    <xf numFmtId="0" fontId="19" fillId="4" borderId="18" xfId="6" applyFont="1" applyFill="1" applyBorder="1" applyAlignment="1">
      <alignment vertical="top" wrapText="1"/>
    </xf>
    <xf numFmtId="0" fontId="18" fillId="4" borderId="19" xfId="6" applyFont="1" applyFill="1" applyBorder="1" applyAlignment="1">
      <alignment vertical="top" wrapText="1"/>
    </xf>
    <xf numFmtId="0" fontId="19" fillId="4" borderId="19" xfId="6" applyFont="1" applyFill="1" applyBorder="1" applyAlignment="1" applyProtection="1">
      <alignment vertical="top" wrapText="1"/>
      <protection locked="0"/>
    </xf>
    <xf numFmtId="0" fontId="19" fillId="4" borderId="19" xfId="6" applyFont="1" applyFill="1" applyBorder="1" applyAlignment="1">
      <alignment vertical="top" wrapText="1"/>
    </xf>
    <xf numFmtId="0" fontId="19" fillId="4" borderId="19" xfId="6" applyFont="1" applyFill="1" applyBorder="1" applyAlignment="1" applyProtection="1">
      <alignment horizontal="right" vertical="top" wrapText="1"/>
      <protection locked="0"/>
    </xf>
    <xf numFmtId="0" fontId="18" fillId="4" borderId="19" xfId="6" applyFont="1" applyFill="1" applyBorder="1" applyAlignment="1">
      <alignment horizontal="justify" vertical="top" wrapText="1"/>
    </xf>
    <xf numFmtId="0" fontId="19" fillId="4" borderId="17" xfId="6" applyFont="1" applyFill="1" applyBorder="1" applyAlignment="1">
      <alignment horizontal="justify" vertical="top" wrapText="1"/>
    </xf>
    <xf numFmtId="0" fontId="19" fillId="4" borderId="19" xfId="6" applyFont="1" applyFill="1" applyBorder="1" applyAlignment="1">
      <alignment horizontal="justify" vertical="top" wrapText="1"/>
    </xf>
    <xf numFmtId="0" fontId="18" fillId="4" borderId="20" xfId="6" applyFont="1" applyFill="1" applyBorder="1" applyAlignment="1">
      <alignment horizontal="justify" vertical="top" wrapText="1"/>
    </xf>
    <xf numFmtId="0" fontId="19" fillId="4" borderId="21" xfId="6" applyFont="1" applyFill="1" applyBorder="1" applyAlignment="1">
      <alignment horizontal="justify" vertical="top" wrapText="1"/>
    </xf>
    <xf numFmtId="0" fontId="19" fillId="4" borderId="20" xfId="6" applyFont="1" applyFill="1" applyBorder="1" applyAlignment="1">
      <alignment horizontal="justify" vertical="top" wrapText="1"/>
    </xf>
    <xf numFmtId="0" fontId="19" fillId="4" borderId="22" xfId="6" applyFont="1" applyFill="1" applyBorder="1" applyAlignment="1">
      <alignment horizontal="justify" vertical="top" wrapText="1"/>
    </xf>
    <xf numFmtId="0" fontId="18" fillId="0" borderId="16" xfId="6" applyFont="1" applyBorder="1" applyAlignment="1">
      <alignment horizontal="justify" vertical="top" wrapText="1"/>
    </xf>
    <xf numFmtId="0" fontId="18" fillId="0" borderId="15" xfId="6" applyFont="1" applyBorder="1" applyAlignment="1">
      <alignment vertical="top" wrapText="1"/>
    </xf>
    <xf numFmtId="0" fontId="18" fillId="0" borderId="0" xfId="6" applyFont="1" applyAlignment="1">
      <alignment horizontal="justify" vertical="top" wrapText="1"/>
    </xf>
    <xf numFmtId="0" fontId="18" fillId="0" borderId="19" xfId="6" applyFont="1" applyBorder="1" applyAlignment="1">
      <alignment horizontal="justify" vertical="top" wrapText="1"/>
    </xf>
    <xf numFmtId="0" fontId="19" fillId="0" borderId="19" xfId="6" applyFont="1" applyBorder="1" applyAlignment="1" applyProtection="1">
      <alignment horizontal="justify" vertical="top" wrapText="1"/>
      <protection locked="0"/>
    </xf>
    <xf numFmtId="0" fontId="18" fillId="0" borderId="23" xfId="6" applyFont="1" applyBorder="1" applyAlignment="1">
      <alignment horizontal="justify" vertical="top" wrapText="1"/>
    </xf>
    <xf numFmtId="0" fontId="18" fillId="0" borderId="17" xfId="6" applyFont="1" applyBorder="1" applyAlignment="1">
      <alignment vertical="top" wrapText="1"/>
    </xf>
    <xf numFmtId="0" fontId="19" fillId="0" borderId="17" xfId="6" applyFont="1" applyBorder="1" applyAlignment="1">
      <alignment horizontal="justify" vertical="top" wrapText="1"/>
    </xf>
    <xf numFmtId="0" fontId="19" fillId="3" borderId="24" xfId="6" applyFont="1" applyFill="1" applyBorder="1" applyAlignment="1" applyProtection="1">
      <alignment horizontal="justify" vertical="top" wrapText="1"/>
      <protection locked="0"/>
    </xf>
    <xf numFmtId="0" fontId="19" fillId="0" borderId="17" xfId="6" applyFont="1" applyBorder="1" applyAlignment="1">
      <alignment vertical="top" wrapText="1"/>
    </xf>
    <xf numFmtId="0" fontId="22" fillId="3" borderId="17" xfId="6" applyFont="1" applyFill="1" applyBorder="1" applyAlignment="1" applyProtection="1">
      <alignment horizontal="left"/>
      <protection locked="0"/>
    </xf>
    <xf numFmtId="0" fontId="22" fillId="0" borderId="18" xfId="6" applyFont="1" applyBorder="1"/>
    <xf numFmtId="0" fontId="18" fillId="0" borderId="18" xfId="6" applyFont="1" applyBorder="1" applyAlignment="1">
      <alignment horizontal="justify" vertical="top" wrapText="1"/>
    </xf>
    <xf numFmtId="0" fontId="18" fillId="0" borderId="17" xfId="6" applyFont="1" applyBorder="1" applyAlignment="1">
      <alignment horizontal="justify" vertical="top" wrapText="1"/>
    </xf>
    <xf numFmtId="0" fontId="18" fillId="0" borderId="20" xfId="6" applyFont="1" applyBorder="1" applyAlignment="1">
      <alignment horizontal="justify" vertical="top" wrapText="1"/>
    </xf>
    <xf numFmtId="0" fontId="18" fillId="0" borderId="21" xfId="6" applyFont="1" applyBorder="1" applyAlignment="1">
      <alignment horizontal="justify" vertical="top" wrapText="1"/>
    </xf>
    <xf numFmtId="0" fontId="18" fillId="0" borderId="22" xfId="6" applyFont="1" applyBorder="1" applyAlignment="1">
      <alignment horizontal="justify" vertical="top" wrapText="1"/>
    </xf>
    <xf numFmtId="0" fontId="19" fillId="0" borderId="16" xfId="6" applyFont="1" applyBorder="1" applyAlignment="1">
      <alignment horizontal="justify" vertical="top" wrapText="1"/>
    </xf>
    <xf numFmtId="0" fontId="19" fillId="0" borderId="19" xfId="6" applyFont="1" applyBorder="1" applyAlignment="1">
      <alignment horizontal="justify" vertical="top" wrapText="1"/>
    </xf>
    <xf numFmtId="0" fontId="19" fillId="0" borderId="19" xfId="6" applyFont="1" applyBorder="1" applyAlignment="1">
      <alignment vertical="top" wrapText="1"/>
    </xf>
    <xf numFmtId="0" fontId="27" fillId="0" borderId="0" xfId="0" applyFont="1" applyAlignment="1">
      <alignment horizontal="left"/>
    </xf>
    <xf numFmtId="0" fontId="18" fillId="0" borderId="0" xfId="0" applyFont="1" applyAlignment="1">
      <alignment horizontal="right" vertical="top" wrapText="1"/>
    </xf>
    <xf numFmtId="49" fontId="18" fillId="0" borderId="0" xfId="0" applyNumberFormat="1" applyFont="1" applyAlignment="1">
      <alignment horizontal="right" vertical="top" wrapText="1"/>
    </xf>
    <xf numFmtId="0" fontId="27" fillId="0" borderId="0" xfId="0" applyFont="1" applyAlignment="1">
      <alignment horizontal="justify"/>
    </xf>
    <xf numFmtId="169" fontId="0" fillId="0" borderId="0" xfId="0" applyNumberFormat="1"/>
    <xf numFmtId="169" fontId="0" fillId="0" borderId="0" xfId="0" applyNumberFormat="1" applyAlignment="1">
      <alignment horizontal="center"/>
    </xf>
    <xf numFmtId="169" fontId="12" fillId="0" borderId="0" xfId="0" applyNumberFormat="1" applyFont="1"/>
    <xf numFmtId="0" fontId="18" fillId="0" borderId="25" xfId="6" applyFont="1" applyBorder="1" applyAlignment="1">
      <alignment horizontal="justify" vertical="top" wrapText="1"/>
    </xf>
    <xf numFmtId="0" fontId="18" fillId="0" borderId="21" xfId="6" applyFont="1" applyBorder="1" applyAlignment="1">
      <alignment vertical="top" wrapText="1"/>
    </xf>
    <xf numFmtId="0" fontId="18" fillId="0" borderId="1" xfId="6" applyFont="1" applyBorder="1" applyAlignment="1">
      <alignment horizontal="justify" vertical="top" wrapText="1"/>
    </xf>
    <xf numFmtId="0" fontId="19" fillId="0" borderId="16" xfId="6" applyFont="1" applyBorder="1" applyAlignment="1" applyProtection="1">
      <alignment horizontal="justify" vertical="top" wrapText="1"/>
      <protection locked="0"/>
    </xf>
    <xf numFmtId="5" fontId="2" fillId="0" borderId="0" xfId="0" applyNumberFormat="1" applyFont="1"/>
    <xf numFmtId="0" fontId="27" fillId="0" borderId="0" xfId="0" applyFont="1" applyAlignment="1">
      <alignment horizontal="left" vertical="top" wrapText="1"/>
    </xf>
    <xf numFmtId="0" fontId="27" fillId="0" borderId="0" xfId="0" applyFont="1" applyAlignment="1">
      <alignment horizontal="justify" vertical="top" wrapText="1"/>
    </xf>
    <xf numFmtId="0" fontId="22" fillId="3" borderId="3" xfId="0" applyFont="1" applyFill="1" applyBorder="1" applyAlignment="1" applyProtection="1">
      <alignment horizontal="center"/>
      <protection locked="0"/>
    </xf>
    <xf numFmtId="0" fontId="22" fillId="3" borderId="2" xfId="0" applyFont="1" applyFill="1" applyBorder="1" applyProtection="1">
      <protection locked="0"/>
    </xf>
    <xf numFmtId="44" fontId="27" fillId="3" borderId="3" xfId="2" applyFont="1" applyFill="1" applyBorder="1" applyProtection="1">
      <protection locked="0"/>
    </xf>
    <xf numFmtId="0" fontId="18" fillId="3" borderId="3" xfId="0" applyFont="1" applyFill="1" applyBorder="1" applyProtection="1">
      <protection locked="0"/>
    </xf>
    <xf numFmtId="0" fontId="22" fillId="3" borderId="3" xfId="0" applyFont="1" applyFill="1" applyBorder="1" applyAlignment="1" applyProtection="1">
      <alignment wrapText="1"/>
      <protection locked="0"/>
    </xf>
    <xf numFmtId="0" fontId="27" fillId="3" borderId="3" xfId="0" applyFont="1" applyFill="1" applyBorder="1" applyAlignment="1" applyProtection="1">
      <alignment wrapText="1"/>
      <protection locked="0"/>
    </xf>
    <xf numFmtId="0" fontId="15" fillId="0" borderId="0" xfId="5"/>
    <xf numFmtId="0" fontId="25" fillId="3" borderId="0" xfId="5" applyFont="1" applyFill="1" applyAlignment="1" applyProtection="1">
      <alignment horizontal="left"/>
      <protection locked="0"/>
    </xf>
    <xf numFmtId="0" fontId="22" fillId="0" borderId="0" xfId="5" applyFont="1"/>
    <xf numFmtId="0" fontId="24" fillId="0" borderId="0" xfId="5" applyFont="1"/>
    <xf numFmtId="0" fontId="22" fillId="0" borderId="0" xfId="5" applyFont="1" applyAlignment="1">
      <alignment horizontal="right"/>
    </xf>
    <xf numFmtId="0" fontId="22" fillId="3" borderId="0" xfId="5" applyFont="1" applyFill="1" applyAlignment="1" applyProtection="1">
      <alignment horizontal="left"/>
      <protection locked="0"/>
    </xf>
    <xf numFmtId="0" fontId="20" fillId="0" borderId="0" xfId="5" applyFont="1"/>
    <xf numFmtId="0" fontId="15" fillId="0" borderId="3" xfId="5" applyBorder="1"/>
    <xf numFmtId="0" fontId="40" fillId="0" borderId="0" xfId="5" applyFont="1"/>
    <xf numFmtId="0" fontId="15" fillId="0" borderId="26" xfId="5" applyBorder="1"/>
    <xf numFmtId="0" fontId="15" fillId="0" borderId="27" xfId="5" applyBorder="1"/>
    <xf numFmtId="0" fontId="15" fillId="0" borderId="2" xfId="5" applyBorder="1"/>
    <xf numFmtId="0" fontId="0" fillId="0" borderId="0" xfId="0" applyAlignment="1">
      <alignment horizontal="left" vertical="top" wrapText="1"/>
    </xf>
    <xf numFmtId="0" fontId="39" fillId="0" borderId="0" xfId="0" applyFont="1" applyAlignment="1">
      <alignment horizontal="left"/>
    </xf>
    <xf numFmtId="0" fontId="0" fillId="0" borderId="0" xfId="0" applyAlignment="1">
      <alignment horizontal="right" vertical="top"/>
    </xf>
    <xf numFmtId="0" fontId="39" fillId="0" borderId="0" xfId="0" applyFont="1"/>
    <xf numFmtId="0" fontId="0" fillId="0" borderId="0" xfId="0" applyAlignment="1">
      <alignment vertical="top" wrapText="1"/>
    </xf>
    <xf numFmtId="0" fontId="22" fillId="3" borderId="0" xfId="0" applyFont="1" applyFill="1" applyAlignment="1" applyProtection="1">
      <alignment horizontal="left" vertical="top" wrapText="1"/>
      <protection locked="0"/>
    </xf>
    <xf numFmtId="0" fontId="45" fillId="0" borderId="0" xfId="0" applyFont="1" applyAlignment="1">
      <alignment vertical="top"/>
    </xf>
    <xf numFmtId="0" fontId="39" fillId="0" borderId="0" xfId="0" applyFont="1" applyAlignment="1">
      <alignment horizontal="left" vertical="top"/>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0" fillId="0" borderId="28" xfId="0" applyBorder="1"/>
    <xf numFmtId="0" fontId="0" fillId="0" borderId="29" xfId="0" applyBorder="1"/>
    <xf numFmtId="0" fontId="0" fillId="0" borderId="30" xfId="0" applyBorder="1"/>
    <xf numFmtId="0" fontId="0" fillId="0" borderId="26" xfId="0" applyBorder="1"/>
    <xf numFmtId="0" fontId="0" fillId="0" borderId="27" xfId="0" applyBorder="1"/>
    <xf numFmtId="0" fontId="27" fillId="0" borderId="0" xfId="0" applyFont="1" applyAlignment="1">
      <alignment vertical="top"/>
    </xf>
    <xf numFmtId="0" fontId="27" fillId="0" borderId="0" xfId="0" applyFont="1" applyAlignment="1">
      <alignment vertical="top" wrapText="1"/>
    </xf>
    <xf numFmtId="0" fontId="0" fillId="0" borderId="0" xfId="0" applyAlignment="1" applyProtection="1">
      <alignment horizontal="left" vertical="top" wrapText="1"/>
      <protection locked="0"/>
    </xf>
    <xf numFmtId="0" fontId="27" fillId="0" borderId="0" xfId="0" applyFont="1" applyAlignment="1">
      <alignment horizontal="left" vertical="top"/>
    </xf>
    <xf numFmtId="0" fontId="0" fillId="0" borderId="17" xfId="0" applyBorder="1"/>
    <xf numFmtId="0" fontId="0" fillId="0" borderId="18" xfId="0" applyBorder="1"/>
    <xf numFmtId="0" fontId="40" fillId="0" borderId="0" xfId="5" applyFont="1" applyAlignment="1">
      <alignment horizontal="right"/>
    </xf>
    <xf numFmtId="0" fontId="15" fillId="3" borderId="2" xfId="5" applyFill="1" applyBorder="1" applyProtection="1">
      <protection locked="0"/>
    </xf>
    <xf numFmtId="0" fontId="25" fillId="0" borderId="0" xfId="5" applyFont="1" applyAlignment="1" applyProtection="1">
      <alignment horizontal="left"/>
      <protection locked="0"/>
    </xf>
    <xf numFmtId="0" fontId="15" fillId="3" borderId="31" xfId="5" applyFill="1" applyBorder="1"/>
    <xf numFmtId="0" fontId="15" fillId="0" borderId="26" xfId="5" applyBorder="1" applyAlignment="1">
      <alignment horizontal="right"/>
    </xf>
    <xf numFmtId="0" fontId="15" fillId="0" borderId="32" xfId="5" applyBorder="1"/>
    <xf numFmtId="0" fontId="15" fillId="3" borderId="33" xfId="5" applyFill="1" applyBorder="1" applyProtection="1">
      <protection locked="0"/>
    </xf>
    <xf numFmtId="0" fontId="15" fillId="0" borderId="27" xfId="5" applyBorder="1" applyAlignment="1">
      <alignment horizontal="right"/>
    </xf>
    <xf numFmtId="0" fontId="15" fillId="0" borderId="34" xfId="5" applyBorder="1"/>
    <xf numFmtId="0" fontId="15" fillId="3" borderId="5" xfId="5" applyFill="1" applyBorder="1" applyProtection="1">
      <protection locked="0"/>
    </xf>
    <xf numFmtId="0" fontId="15" fillId="0" borderId="6" xfId="5" applyBorder="1"/>
    <xf numFmtId="0" fontId="15" fillId="0" borderId="8" xfId="5" applyBorder="1"/>
    <xf numFmtId="0" fontId="15" fillId="0" borderId="26" xfId="5" applyBorder="1" applyAlignment="1">
      <alignment horizontal="right" vertical="top"/>
    </xf>
    <xf numFmtId="0" fontId="15" fillId="3" borderId="33" xfId="5" applyFill="1" applyBorder="1"/>
    <xf numFmtId="0" fontId="15" fillId="0" borderId="0" xfId="5" applyAlignment="1">
      <alignment horizontal="right" vertical="top"/>
    </xf>
    <xf numFmtId="0" fontId="15" fillId="0" borderId="0" xfId="5" applyAlignment="1">
      <alignment horizontal="right"/>
    </xf>
    <xf numFmtId="0" fontId="15" fillId="0" borderId="2" xfId="5" applyBorder="1" applyAlignment="1">
      <alignment horizontal="right"/>
    </xf>
    <xf numFmtId="0" fontId="15" fillId="3" borderId="5" xfId="5" applyFill="1" applyBorder="1"/>
    <xf numFmtId="0" fontId="15" fillId="3" borderId="3" xfId="5" applyFill="1" applyBorder="1" applyProtection="1">
      <protection locked="0"/>
    </xf>
    <xf numFmtId="0" fontId="15" fillId="0" borderId="2" xfId="5" applyBorder="1" applyAlignment="1">
      <alignment horizontal="right" vertical="top"/>
    </xf>
    <xf numFmtId="10" fontId="22" fillId="3" borderId="3" xfId="7" applyNumberFormat="1" applyFont="1" applyFill="1" applyBorder="1" applyAlignment="1" applyProtection="1">
      <alignment horizontal="center"/>
      <protection locked="0"/>
    </xf>
    <xf numFmtId="0" fontId="22" fillId="0" borderId="0" xfId="5" applyFont="1" applyAlignment="1">
      <alignment horizontal="right" vertical="top"/>
    </xf>
    <xf numFmtId="0" fontId="22" fillId="0" borderId="0" xfId="5" applyFont="1" applyAlignment="1">
      <alignment vertical="top"/>
    </xf>
    <xf numFmtId="0" fontId="0" fillId="3" borderId="2" xfId="0" applyFill="1" applyBorder="1" applyProtection="1">
      <protection locked="0"/>
    </xf>
    <xf numFmtId="0" fontId="0" fillId="3" borderId="7" xfId="0" applyFill="1" applyBorder="1" applyProtection="1">
      <protection locked="0"/>
    </xf>
    <xf numFmtId="0" fontId="21" fillId="0" borderId="0" xfId="3" applyFont="1" applyAlignment="1" applyProtection="1">
      <alignment horizontal="center"/>
      <protection locked="0"/>
    </xf>
    <xf numFmtId="0" fontId="27" fillId="0" borderId="0" xfId="0" applyFont="1" applyAlignment="1" applyProtection="1">
      <alignment horizontal="center"/>
      <protection locked="0"/>
    </xf>
    <xf numFmtId="0" fontId="18" fillId="0" borderId="0" xfId="0" applyFont="1" applyAlignment="1" applyProtection="1">
      <alignment horizontal="left"/>
      <protection locked="0"/>
    </xf>
    <xf numFmtId="0" fontId="19" fillId="0" borderId="0" xfId="0" applyFont="1"/>
    <xf numFmtId="3" fontId="27" fillId="3" borderId="2" xfId="0" applyNumberFormat="1" applyFont="1" applyFill="1" applyBorder="1" applyAlignment="1" applyProtection="1">
      <alignment horizontal="center"/>
      <protection locked="0"/>
    </xf>
    <xf numFmtId="4" fontId="27" fillId="3" borderId="2" xfId="0" applyNumberFormat="1" applyFont="1" applyFill="1" applyBorder="1" applyAlignment="1" applyProtection="1">
      <alignment horizontal="center"/>
      <protection locked="0"/>
    </xf>
    <xf numFmtId="3" fontId="27" fillId="3" borderId="3" xfId="0" applyNumberFormat="1" applyFont="1" applyFill="1" applyBorder="1" applyProtection="1">
      <protection locked="0"/>
    </xf>
    <xf numFmtId="3" fontId="27" fillId="3" borderId="2" xfId="0" applyNumberFormat="1" applyFont="1" applyFill="1" applyBorder="1" applyProtection="1">
      <protection locked="0"/>
    </xf>
    <xf numFmtId="0" fontId="18" fillId="0" borderId="0" xfId="0" applyFont="1" applyAlignment="1" applyProtection="1">
      <alignment horizontal="left" vertical="top" wrapText="1"/>
      <protection locked="0"/>
    </xf>
    <xf numFmtId="0" fontId="27" fillId="0" borderId="0" xfId="0" applyFont="1" applyProtection="1">
      <protection locked="0"/>
    </xf>
    <xf numFmtId="0" fontId="48" fillId="0" borderId="0" xfId="0" applyFont="1"/>
    <xf numFmtId="0" fontId="49" fillId="0" borderId="0" xfId="0" applyFont="1"/>
    <xf numFmtId="0" fontId="27" fillId="0" borderId="0" xfId="0" applyFont="1" applyAlignment="1" applyProtection="1">
      <alignment horizontal="left"/>
      <protection locked="0"/>
    </xf>
    <xf numFmtId="0" fontId="21" fillId="0" borderId="0" xfId="3" applyFont="1" applyFill="1" applyAlignment="1" applyProtection="1">
      <protection locked="0"/>
    </xf>
    <xf numFmtId="0" fontId="27" fillId="0" borderId="29" xfId="0" applyFont="1" applyBorder="1" applyAlignment="1">
      <alignment horizontal="center"/>
    </xf>
    <xf numFmtId="0" fontId="50" fillId="0" borderId="29" xfId="0" applyFont="1" applyBorder="1" applyAlignment="1">
      <alignment horizontal="left"/>
    </xf>
    <xf numFmtId="44" fontId="27" fillId="0" borderId="0" xfId="2" applyFont="1" applyFill="1" applyBorder="1" applyAlignment="1" applyProtection="1">
      <alignment horizontal="right"/>
      <protection locked="0"/>
    </xf>
    <xf numFmtId="170" fontId="27" fillId="3" borderId="3" xfId="0" applyNumberFormat="1" applyFont="1" applyFill="1" applyBorder="1" applyProtection="1">
      <protection locked="0"/>
    </xf>
    <xf numFmtId="0" fontId="22" fillId="0" borderId="0" xfId="0" applyFont="1" applyAlignment="1" applyProtection="1">
      <alignment horizontal="center"/>
      <protection locked="0"/>
    </xf>
    <xf numFmtId="0" fontId="0" fillId="0" borderId="0" xfId="2" applyNumberFormat="1" applyFont="1" applyFill="1" applyProtection="1"/>
    <xf numFmtId="2" fontId="2" fillId="2" borderId="3" xfId="0" applyNumberFormat="1" applyFont="1" applyFill="1" applyBorder="1" applyAlignment="1" applyProtection="1">
      <alignment horizontal="center"/>
      <protection locked="0"/>
    </xf>
    <xf numFmtId="0" fontId="2" fillId="0" borderId="0" xfId="0" applyFont="1" applyAlignment="1" applyProtection="1">
      <alignment vertical="top"/>
      <protection locked="0"/>
    </xf>
    <xf numFmtId="0" fontId="39" fillId="6" borderId="28" xfId="0" applyFont="1" applyFill="1" applyBorder="1"/>
    <xf numFmtId="0" fontId="18" fillId="6" borderId="29" xfId="0" applyFont="1" applyFill="1" applyBorder="1"/>
    <xf numFmtId="165" fontId="18" fillId="6" borderId="29" xfId="2" applyNumberFormat="1" applyFont="1" applyFill="1" applyBorder="1" applyAlignment="1" applyProtection="1">
      <alignment horizontal="center"/>
    </xf>
    <xf numFmtId="164" fontId="18" fillId="6" borderId="29" xfId="2" applyNumberFormat="1" applyFont="1" applyFill="1" applyBorder="1" applyAlignment="1" applyProtection="1">
      <alignment horizontal="center"/>
    </xf>
    <xf numFmtId="167" fontId="18" fillId="6" borderId="30" xfId="7" applyNumberFormat="1" applyFont="1" applyFill="1" applyBorder="1" applyAlignment="1" applyProtection="1">
      <alignment horizontal="center"/>
    </xf>
    <xf numFmtId="0" fontId="39" fillId="6" borderId="26" xfId="0" applyFont="1" applyFill="1" applyBorder="1" applyProtection="1">
      <protection locked="0"/>
    </xf>
    <xf numFmtId="0" fontId="15" fillId="6" borderId="0" xfId="0" applyFont="1" applyFill="1"/>
    <xf numFmtId="0" fontId="18" fillId="6" borderId="0" xfId="0" applyFont="1" applyFill="1"/>
    <xf numFmtId="165" fontId="15" fillId="6" borderId="0" xfId="2" applyNumberFormat="1" applyFont="1" applyFill="1" applyBorder="1" applyAlignment="1" applyProtection="1">
      <alignment horizontal="center"/>
    </xf>
    <xf numFmtId="164" fontId="15" fillId="6" borderId="0" xfId="2" applyNumberFormat="1" applyFont="1" applyFill="1" applyBorder="1" applyAlignment="1" applyProtection="1">
      <alignment horizontal="center"/>
    </xf>
    <xf numFmtId="167" fontId="15" fillId="6" borderId="32" xfId="7" applyNumberFormat="1" applyFont="1" applyFill="1" applyBorder="1" applyAlignment="1" applyProtection="1">
      <alignment horizontal="center"/>
    </xf>
    <xf numFmtId="0" fontId="39" fillId="6" borderId="27" xfId="0" applyFont="1" applyFill="1" applyBorder="1"/>
    <xf numFmtId="0" fontId="18" fillId="6" borderId="2" xfId="0" applyFont="1" applyFill="1" applyBorder="1" applyProtection="1">
      <protection locked="0"/>
    </xf>
    <xf numFmtId="165" fontId="18" fillId="6" borderId="2" xfId="2" applyNumberFormat="1" applyFont="1" applyFill="1" applyBorder="1" applyAlignment="1" applyProtection="1">
      <alignment horizontal="center"/>
      <protection locked="0"/>
    </xf>
    <xf numFmtId="164" fontId="18" fillId="6" borderId="2" xfId="2" applyNumberFormat="1" applyFont="1" applyFill="1" applyBorder="1" applyAlignment="1" applyProtection="1">
      <alignment horizontal="center"/>
      <protection locked="0"/>
    </xf>
    <xf numFmtId="167" fontId="18" fillId="6" borderId="34" xfId="7" applyNumberFormat="1" applyFont="1" applyFill="1" applyBorder="1" applyAlignment="1" applyProtection="1">
      <alignment horizontal="center"/>
      <protection locked="0"/>
    </xf>
    <xf numFmtId="0" fontId="0" fillId="0" borderId="0" xfId="0" applyAlignment="1">
      <alignment vertical="center"/>
    </xf>
    <xf numFmtId="0" fontId="12" fillId="0" borderId="0" xfId="0" applyFont="1" applyAlignment="1">
      <alignment vertical="center"/>
    </xf>
    <xf numFmtId="0" fontId="53" fillId="0" borderId="0" xfId="0" applyFont="1" applyAlignment="1">
      <alignment vertical="center"/>
    </xf>
    <xf numFmtId="0" fontId="12" fillId="0" borderId="25" xfId="0" applyFont="1" applyBorder="1" applyAlignment="1">
      <alignment vertical="center"/>
    </xf>
    <xf numFmtId="0" fontId="12" fillId="0" borderId="1" xfId="0" applyFont="1" applyBorder="1" applyAlignment="1">
      <alignment vertical="center"/>
    </xf>
    <xf numFmtId="0" fontId="54" fillId="0" borderId="15" xfId="0" applyFont="1" applyBorder="1" applyAlignment="1">
      <alignment vertical="center"/>
    </xf>
    <xf numFmtId="0" fontId="54" fillId="0" borderId="17" xfId="0" applyFont="1" applyBorder="1" applyAlignment="1">
      <alignment vertical="center"/>
    </xf>
    <xf numFmtId="0" fontId="54" fillId="0" borderId="21" xfId="0" applyFont="1" applyBorder="1" applyAlignment="1">
      <alignment vertical="center"/>
    </xf>
    <xf numFmtId="0" fontId="54" fillId="0" borderId="0" xfId="0" applyFont="1" applyAlignment="1">
      <alignment vertical="center"/>
    </xf>
    <xf numFmtId="0" fontId="12" fillId="0" borderId="1" xfId="0" applyFont="1" applyBorder="1" applyAlignment="1">
      <alignment vertical="center" wrapText="1"/>
    </xf>
    <xf numFmtId="0" fontId="54" fillId="0" borderId="35" xfId="0" applyFont="1" applyBorder="1" applyAlignment="1">
      <alignment vertical="center"/>
    </xf>
    <xf numFmtId="0" fontId="8" fillId="0" borderId="0" xfId="0" applyFont="1" applyAlignment="1">
      <alignment vertical="center"/>
    </xf>
    <xf numFmtId="0" fontId="8" fillId="0" borderId="0" xfId="0" applyFont="1" applyAlignment="1">
      <alignment horizontal="center" wrapText="1"/>
    </xf>
    <xf numFmtId="0" fontId="53" fillId="0" borderId="36" xfId="0" applyFont="1" applyBorder="1" applyAlignment="1">
      <alignment vertical="center"/>
    </xf>
    <xf numFmtId="42" fontId="0" fillId="0" borderId="0" xfId="0" applyNumberFormat="1" applyAlignment="1">
      <alignment vertical="center"/>
    </xf>
    <xf numFmtId="42" fontId="8" fillId="0" borderId="4" xfId="0" applyNumberFormat="1" applyFont="1" applyBorder="1" applyAlignment="1">
      <alignment horizontal="center" wrapText="1"/>
    </xf>
    <xf numFmtId="42" fontId="8" fillId="7" borderId="4" xfId="0" applyNumberFormat="1" applyFont="1" applyFill="1" applyBorder="1" applyAlignment="1">
      <alignment horizontal="center" wrapText="1"/>
    </xf>
    <xf numFmtId="42" fontId="8" fillId="8" borderId="37" xfId="0" applyNumberFormat="1" applyFont="1" applyFill="1" applyBorder="1" applyAlignment="1">
      <alignment horizontal="center" wrapText="1"/>
    </xf>
    <xf numFmtId="42" fontId="8" fillId="9" borderId="38" xfId="0" applyNumberFormat="1" applyFont="1" applyFill="1" applyBorder="1" applyAlignment="1">
      <alignment horizontal="center" wrapText="1"/>
    </xf>
    <xf numFmtId="42" fontId="0" fillId="0" borderId="39" xfId="0" applyNumberFormat="1" applyBorder="1" applyAlignment="1">
      <alignment vertical="center"/>
    </xf>
    <xf numFmtId="42" fontId="0" fillId="0" borderId="1" xfId="0" applyNumberFormat="1" applyBorder="1" applyAlignment="1">
      <alignment vertical="center"/>
    </xf>
    <xf numFmtId="42" fontId="8" fillId="0" borderId="40" xfId="0" applyNumberFormat="1" applyFont="1" applyBorder="1" applyAlignment="1">
      <alignment vertical="center"/>
    </xf>
    <xf numFmtId="42" fontId="8" fillId="10" borderId="40" xfId="0" applyNumberFormat="1" applyFont="1" applyFill="1" applyBorder="1" applyAlignment="1">
      <alignment vertical="center"/>
    </xf>
    <xf numFmtId="42" fontId="8" fillId="7" borderId="40" xfId="0" applyNumberFormat="1" applyFont="1" applyFill="1" applyBorder="1" applyAlignment="1">
      <alignment vertical="center"/>
    </xf>
    <xf numFmtId="0" fontId="0" fillId="0" borderId="0" xfId="0" applyAlignment="1">
      <alignment wrapText="1"/>
    </xf>
    <xf numFmtId="0" fontId="18" fillId="3" borderId="7" xfId="0" applyFont="1" applyFill="1" applyBorder="1" applyAlignment="1" applyProtection="1">
      <alignment horizontal="left"/>
      <protection locked="0"/>
    </xf>
    <xf numFmtId="0" fontId="22" fillId="0" borderId="0" xfId="0" applyFont="1" applyAlignment="1">
      <alignment horizontal="justify" vertical="top" wrapText="1"/>
    </xf>
    <xf numFmtId="0" fontId="1" fillId="0" borderId="0" xfId="0" applyFont="1" applyAlignment="1">
      <alignment wrapText="1"/>
    </xf>
    <xf numFmtId="0" fontId="0" fillId="0" borderId="32" xfId="0" applyBorder="1"/>
    <xf numFmtId="0" fontId="1" fillId="0" borderId="26" xfId="0" applyFont="1" applyBorder="1"/>
    <xf numFmtId="0" fontId="1" fillId="0" borderId="0" xfId="0" applyFont="1"/>
    <xf numFmtId="0" fontId="0" fillId="0" borderId="34" xfId="0" applyBorder="1"/>
    <xf numFmtId="0" fontId="11" fillId="0" borderId="0" xfId="0" applyFont="1" applyAlignment="1">
      <alignment vertical="center"/>
    </xf>
    <xf numFmtId="0" fontId="8" fillId="0" borderId="28" xfId="0" applyFont="1" applyBorder="1"/>
    <xf numFmtId="0" fontId="1" fillId="0" borderId="27" xfId="0" applyFont="1" applyBorder="1"/>
    <xf numFmtId="0" fontId="57" fillId="0" borderId="0" xfId="0" applyFont="1" applyAlignment="1">
      <alignment horizontal="left" vertical="center"/>
    </xf>
    <xf numFmtId="0" fontId="2" fillId="0" borderId="0" xfId="0" applyFont="1" applyAlignment="1">
      <alignment horizontal="justify" vertical="center" wrapText="1"/>
    </xf>
    <xf numFmtId="0" fontId="18" fillId="3" borderId="8" xfId="0" applyFont="1" applyFill="1" applyBorder="1" applyAlignment="1" applyProtection="1">
      <alignment horizontal="left"/>
      <protection locked="0"/>
    </xf>
    <xf numFmtId="0" fontId="18" fillId="3" borderId="6" xfId="0" applyFont="1" applyFill="1" applyBorder="1" applyAlignment="1" applyProtection="1">
      <alignment horizontal="left"/>
      <protection locked="0"/>
    </xf>
    <xf numFmtId="0" fontId="59" fillId="0" borderId="29" xfId="0" applyFont="1" applyBorder="1"/>
    <xf numFmtId="0" fontId="22" fillId="0" borderId="0" xfId="0" applyFont="1" applyProtection="1">
      <protection locked="0"/>
    </xf>
    <xf numFmtId="0" fontId="18" fillId="3" borderId="2" xfId="0" applyFont="1" applyFill="1" applyBorder="1" applyProtection="1">
      <protection locked="0"/>
    </xf>
    <xf numFmtId="0" fontId="18" fillId="0" borderId="0" xfId="0" applyFont="1" applyProtection="1">
      <protection locked="0"/>
    </xf>
    <xf numFmtId="0" fontId="21" fillId="0" borderId="0" xfId="3" applyFont="1" applyAlignment="1" applyProtection="1">
      <alignment horizontal="center" wrapText="1"/>
    </xf>
    <xf numFmtId="0" fontId="18" fillId="0" borderId="32" xfId="0" applyFont="1" applyBorder="1"/>
    <xf numFmtId="9" fontId="18" fillId="0" borderId="32" xfId="0" applyNumberFormat="1" applyFont="1" applyBorder="1" applyAlignment="1">
      <alignment horizontal="right"/>
    </xf>
    <xf numFmtId="0" fontId="18" fillId="0" borderId="34" xfId="0" applyFont="1" applyBorder="1"/>
    <xf numFmtId="0" fontId="19" fillId="4" borderId="17" xfId="6" applyFont="1" applyFill="1" applyBorder="1" applyAlignment="1">
      <alignment horizontal="left" vertical="top" wrapText="1"/>
    </xf>
    <xf numFmtId="0" fontId="18" fillId="0" borderId="0" xfId="6" applyFont="1"/>
    <xf numFmtId="0" fontId="18" fillId="4" borderId="17" xfId="6" applyFont="1" applyFill="1" applyBorder="1" applyAlignment="1">
      <alignment vertical="top" wrapText="1"/>
    </xf>
    <xf numFmtId="0" fontId="18" fillId="3" borderId="41" xfId="6" applyFont="1" applyFill="1" applyBorder="1" applyProtection="1">
      <protection locked="0"/>
    </xf>
    <xf numFmtId="0" fontId="18" fillId="3" borderId="42" xfId="6" applyFont="1" applyFill="1" applyBorder="1" applyProtection="1">
      <protection locked="0"/>
    </xf>
    <xf numFmtId="44" fontId="18" fillId="3" borderId="42" xfId="2" applyFont="1" applyFill="1" applyBorder="1" applyProtection="1">
      <protection locked="0"/>
    </xf>
    <xf numFmtId="0" fontId="18" fillId="0" borderId="18" xfId="6" applyFont="1" applyBorder="1"/>
    <xf numFmtId="0" fontId="18" fillId="3" borderId="43" xfId="6" applyFont="1" applyFill="1" applyBorder="1"/>
    <xf numFmtId="0" fontId="18" fillId="0" borderId="22" xfId="6" applyFont="1" applyBorder="1"/>
    <xf numFmtId="0" fontId="8" fillId="11" borderId="0" xfId="0" applyFont="1" applyFill="1"/>
    <xf numFmtId="42" fontId="0" fillId="0" borderId="44" xfId="0" applyNumberFormat="1" applyBorder="1" applyAlignment="1">
      <alignment vertical="center"/>
    </xf>
    <xf numFmtId="42" fontId="0" fillId="7" borderId="45" xfId="0" applyNumberFormat="1" applyFill="1" applyBorder="1" applyAlignment="1" applyProtection="1">
      <alignment vertical="center"/>
      <protection locked="0"/>
    </xf>
    <xf numFmtId="42" fontId="0" fillId="8" borderId="45" xfId="0" applyNumberFormat="1" applyFill="1" applyBorder="1" applyAlignment="1" applyProtection="1">
      <alignment vertical="center"/>
      <protection locked="0"/>
    </xf>
    <xf numFmtId="42" fontId="8" fillId="0" borderId="46" xfId="0" applyNumberFormat="1" applyFont="1" applyBorder="1" applyAlignment="1">
      <alignment vertical="center"/>
    </xf>
    <xf numFmtId="42" fontId="8" fillId="12" borderId="46" xfId="0" applyNumberFormat="1" applyFont="1" applyFill="1" applyBorder="1" applyAlignment="1">
      <alignment vertical="center"/>
    </xf>
    <xf numFmtId="42" fontId="0" fillId="7" borderId="44" xfId="0" applyNumberFormat="1" applyFill="1" applyBorder="1" applyAlignment="1" applyProtection="1">
      <alignment vertical="center"/>
      <protection locked="0"/>
    </xf>
    <xf numFmtId="42" fontId="0" fillId="8" borderId="44" xfId="0" applyNumberFormat="1" applyFill="1" applyBorder="1" applyAlignment="1" applyProtection="1">
      <alignment vertical="center"/>
      <protection locked="0"/>
    </xf>
    <xf numFmtId="42" fontId="0" fillId="10" borderId="39" xfId="0" applyNumberFormat="1" applyFill="1" applyBorder="1" applyAlignment="1" applyProtection="1">
      <alignment vertical="center"/>
      <protection locked="0"/>
    </xf>
    <xf numFmtId="42" fontId="0" fillId="10" borderId="45" xfId="0" applyNumberFormat="1" applyFill="1" applyBorder="1" applyAlignment="1" applyProtection="1">
      <alignment vertical="center"/>
      <protection locked="0"/>
    </xf>
    <xf numFmtId="0" fontId="12" fillId="0" borderId="0" xfId="0" applyFont="1" applyAlignment="1" applyProtection="1">
      <alignment vertical="center"/>
      <protection locked="0"/>
    </xf>
    <xf numFmtId="42" fontId="0" fillId="7" borderId="39" xfId="0" applyNumberFormat="1" applyFill="1" applyBorder="1" applyAlignment="1" applyProtection="1">
      <alignment vertical="center"/>
      <protection locked="0"/>
    </xf>
    <xf numFmtId="42" fontId="0" fillId="8" borderId="39" xfId="0" applyNumberFormat="1" applyFill="1" applyBorder="1" applyAlignment="1" applyProtection="1">
      <alignment vertical="center"/>
      <protection locked="0"/>
    </xf>
    <xf numFmtId="42" fontId="0" fillId="0" borderId="47" xfId="0" applyNumberFormat="1" applyBorder="1" applyAlignment="1">
      <alignment vertical="center"/>
    </xf>
    <xf numFmtId="42" fontId="8" fillId="12" borderId="48" xfId="0" applyNumberFormat="1" applyFont="1" applyFill="1" applyBorder="1" applyAlignment="1">
      <alignment vertical="center"/>
    </xf>
    <xf numFmtId="42" fontId="0" fillId="7" borderId="47" xfId="0" applyNumberFormat="1" applyFill="1" applyBorder="1" applyAlignment="1" applyProtection="1">
      <alignment vertical="center"/>
      <protection locked="0"/>
    </xf>
    <xf numFmtId="42" fontId="0" fillId="8" borderId="47" xfId="0" applyNumberFormat="1" applyFill="1" applyBorder="1" applyAlignment="1" applyProtection="1">
      <alignment vertical="center"/>
      <protection locked="0"/>
    </xf>
    <xf numFmtId="0" fontId="12" fillId="0" borderId="1" xfId="0" applyFont="1" applyBorder="1" applyAlignment="1" applyProtection="1">
      <alignment vertical="center"/>
      <protection locked="0"/>
    </xf>
    <xf numFmtId="42" fontId="0" fillId="10" borderId="44" xfId="0" applyNumberFormat="1" applyFill="1" applyBorder="1" applyAlignment="1" applyProtection="1">
      <alignment vertical="center"/>
      <protection locked="0"/>
    </xf>
    <xf numFmtId="42" fontId="0" fillId="9" borderId="49" xfId="0" applyNumberFormat="1" applyFill="1" applyBorder="1" applyAlignment="1" applyProtection="1">
      <alignment vertical="center"/>
      <protection locked="0"/>
    </xf>
    <xf numFmtId="42" fontId="0" fillId="9" borderId="50" xfId="0" applyNumberFormat="1" applyFill="1" applyBorder="1" applyAlignment="1" applyProtection="1">
      <alignment vertical="center"/>
      <protection locked="0"/>
    </xf>
    <xf numFmtId="42" fontId="8" fillId="0" borderId="48" xfId="0" applyNumberFormat="1" applyFont="1" applyBorder="1" applyAlignment="1">
      <alignment vertical="center"/>
    </xf>
    <xf numFmtId="42" fontId="0" fillId="13" borderId="44" xfId="0" applyNumberFormat="1" applyFill="1" applyBorder="1" applyAlignment="1" applyProtection="1">
      <alignment vertical="center"/>
      <protection locked="0"/>
    </xf>
    <xf numFmtId="42" fontId="0" fillId="13" borderId="49" xfId="0" applyNumberFormat="1" applyFill="1" applyBorder="1" applyAlignment="1" applyProtection="1">
      <alignment vertical="center"/>
      <protection locked="0"/>
    </xf>
    <xf numFmtId="42" fontId="0" fillId="13" borderId="45" xfId="0" applyNumberFormat="1" applyFill="1" applyBorder="1" applyAlignment="1" applyProtection="1">
      <alignment vertical="center"/>
      <protection locked="0"/>
    </xf>
    <xf numFmtId="42" fontId="0" fillId="13" borderId="50" xfId="0" applyNumberFormat="1" applyFill="1" applyBorder="1" applyAlignment="1" applyProtection="1">
      <alignment vertical="center"/>
      <protection locked="0"/>
    </xf>
    <xf numFmtId="42" fontId="0" fillId="13" borderId="39" xfId="0" applyNumberFormat="1" applyFill="1" applyBorder="1" applyAlignment="1" applyProtection="1">
      <alignment vertical="center"/>
      <protection locked="0"/>
    </xf>
    <xf numFmtId="42" fontId="0" fillId="13" borderId="51" xfId="0" applyNumberFormat="1" applyFill="1" applyBorder="1" applyAlignment="1" applyProtection="1">
      <alignment vertical="center"/>
      <protection locked="0"/>
    </xf>
    <xf numFmtId="42" fontId="0" fillId="13" borderId="47" xfId="0" applyNumberFormat="1" applyFill="1" applyBorder="1" applyAlignment="1" applyProtection="1">
      <alignment vertical="center"/>
      <protection locked="0"/>
    </xf>
    <xf numFmtId="42" fontId="0" fillId="13" borderId="52" xfId="0" applyNumberFormat="1" applyFill="1" applyBorder="1" applyAlignment="1" applyProtection="1">
      <alignment vertical="center"/>
      <protection locked="0"/>
    </xf>
    <xf numFmtId="42" fontId="8" fillId="14" borderId="40" xfId="0" applyNumberFormat="1" applyFont="1" applyFill="1" applyBorder="1" applyAlignment="1">
      <alignment vertical="center"/>
    </xf>
    <xf numFmtId="42" fontId="8" fillId="12" borderId="40" xfId="0" applyNumberFormat="1" applyFont="1" applyFill="1" applyBorder="1" applyAlignment="1">
      <alignment vertical="center"/>
    </xf>
    <xf numFmtId="0" fontId="54" fillId="15" borderId="21" xfId="0" applyFont="1" applyFill="1" applyBorder="1" applyAlignment="1">
      <alignment vertical="center"/>
    </xf>
    <xf numFmtId="0" fontId="12" fillId="15" borderId="1" xfId="0" applyFont="1" applyFill="1" applyBorder="1" applyAlignment="1">
      <alignment vertical="center" wrapText="1"/>
    </xf>
    <xf numFmtId="42" fontId="0" fillId="15" borderId="1" xfId="0" applyNumberFormat="1" applyFill="1" applyBorder="1" applyAlignment="1">
      <alignment vertical="center"/>
    </xf>
    <xf numFmtId="42" fontId="0" fillId="15" borderId="22" xfId="0" applyNumberFormat="1" applyFill="1" applyBorder="1" applyAlignment="1">
      <alignment vertical="center"/>
    </xf>
    <xf numFmtId="42" fontId="8" fillId="16" borderId="40" xfId="0" applyNumberFormat="1" applyFont="1" applyFill="1" applyBorder="1" applyAlignment="1">
      <alignment vertical="center"/>
    </xf>
    <xf numFmtId="42" fontId="0" fillId="12" borderId="0" xfId="0" applyNumberFormat="1" applyFill="1" applyAlignment="1">
      <alignment vertical="center"/>
    </xf>
    <xf numFmtId="42" fontId="1" fillId="9" borderId="49" xfId="0" applyNumberFormat="1" applyFont="1" applyFill="1" applyBorder="1" applyAlignment="1" applyProtection="1">
      <alignment vertical="center"/>
      <protection locked="0"/>
    </xf>
    <xf numFmtId="44" fontId="22" fillId="3" borderId="7" xfId="2" applyFont="1" applyFill="1" applyBorder="1" applyAlignment="1" applyProtection="1">
      <alignment horizontal="center"/>
      <protection locked="0"/>
    </xf>
    <xf numFmtId="44" fontId="22" fillId="3" borderId="8" xfId="2" applyFont="1" applyFill="1" applyBorder="1" applyAlignment="1" applyProtection="1">
      <alignment horizontal="center"/>
      <protection locked="0"/>
    </xf>
    <xf numFmtId="165" fontId="0" fillId="0" borderId="0" xfId="2" applyNumberFormat="1" applyFont="1" applyFill="1" applyBorder="1" applyProtection="1"/>
    <xf numFmtId="10" fontId="0" fillId="0" borderId="0" xfId="2" applyNumberFormat="1" applyFont="1" applyFill="1" applyAlignment="1" applyProtection="1">
      <alignment horizontal="center"/>
    </xf>
    <xf numFmtId="166" fontId="1" fillId="2" borderId="4" xfId="1" applyNumberFormat="1" applyFont="1" applyFill="1" applyBorder="1" applyProtection="1">
      <protection locked="0"/>
    </xf>
    <xf numFmtId="168" fontId="1" fillId="2" borderId="3" xfId="0" applyNumberFormat="1" applyFont="1" applyFill="1" applyBorder="1" applyProtection="1">
      <protection locked="0"/>
    </xf>
    <xf numFmtId="0" fontId="22" fillId="3" borderId="40"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18" fillId="0" borderId="0" xfId="0" applyFont="1" applyAlignment="1">
      <alignment horizontal="center" vertical="center"/>
    </xf>
    <xf numFmtId="0" fontId="22" fillId="7" borderId="40" xfId="0" applyFont="1" applyFill="1" applyBorder="1" applyAlignment="1" applyProtection="1">
      <alignment horizontal="center" vertical="center"/>
      <protection locked="0"/>
    </xf>
    <xf numFmtId="0" fontId="27" fillId="3" borderId="40" xfId="0" applyFont="1" applyFill="1" applyBorder="1" applyAlignment="1" applyProtection="1">
      <alignment horizontal="center" vertical="center"/>
      <protection locked="0"/>
    </xf>
    <xf numFmtId="0" fontId="18" fillId="0" borderId="2" xfId="0" applyFont="1" applyBorder="1"/>
    <xf numFmtId="0" fontId="22" fillId="0" borderId="31" xfId="0" applyFont="1" applyBorder="1" applyAlignment="1">
      <alignment horizontal="center"/>
    </xf>
    <xf numFmtId="0" fontId="32" fillId="0" borderId="0" xfId="0" applyFont="1" applyAlignment="1">
      <alignment horizontal="left" vertical="top" wrapText="1"/>
    </xf>
    <xf numFmtId="0" fontId="22" fillId="0" borderId="0" xfId="0" applyFont="1" applyAlignment="1">
      <alignment horizontal="left" vertical="top" wrapText="1"/>
    </xf>
    <xf numFmtId="0" fontId="18" fillId="7" borderId="2" xfId="0" applyFont="1" applyFill="1" applyBorder="1" applyProtection="1">
      <protection locked="0"/>
    </xf>
    <xf numFmtId="0" fontId="22" fillId="7" borderId="2" xfId="0" applyFont="1" applyFill="1" applyBorder="1" applyProtection="1">
      <protection locked="0"/>
    </xf>
    <xf numFmtId="0" fontId="20" fillId="0" borderId="0" xfId="0" applyFont="1" applyAlignment="1">
      <alignment horizontal="center"/>
    </xf>
    <xf numFmtId="3" fontId="27" fillId="0" borderId="0" xfId="0" applyNumberFormat="1" applyFont="1"/>
    <xf numFmtId="3" fontId="27" fillId="7" borderId="2" xfId="0" applyNumberFormat="1" applyFont="1" applyFill="1" applyBorder="1" applyProtection="1">
      <protection locked="0"/>
    </xf>
    <xf numFmtId="0" fontId="18" fillId="7" borderId="40" xfId="0" applyFont="1" applyFill="1" applyBorder="1" applyProtection="1">
      <protection locked="0"/>
    </xf>
    <xf numFmtId="0" fontId="23" fillId="0" borderId="0" xfId="0" applyFont="1"/>
    <xf numFmtId="0" fontId="22" fillId="0" borderId="0" xfId="0" applyFont="1" applyAlignment="1">
      <alignment horizontal="center" vertical="center"/>
    </xf>
    <xf numFmtId="0" fontId="22" fillId="0" borderId="3" xfId="0" applyFont="1" applyBorder="1" applyAlignment="1">
      <alignment horizontal="center" wrapText="1"/>
    </xf>
    <xf numFmtId="0" fontId="2" fillId="0" borderId="3" xfId="0" applyFont="1" applyBorder="1" applyAlignment="1">
      <alignment wrapText="1"/>
    </xf>
    <xf numFmtId="0" fontId="18" fillId="0" borderId="3" xfId="0" applyFont="1" applyBorder="1" applyAlignment="1">
      <alignment horizontal="center"/>
    </xf>
    <xf numFmtId="0" fontId="22" fillId="0" borderId="0" xfId="0" applyFont="1" applyAlignment="1" applyProtection="1">
      <alignment horizontal="right"/>
      <protection locked="0"/>
    </xf>
    <xf numFmtId="9" fontId="30" fillId="0" borderId="6" xfId="0" applyNumberFormat="1" applyFont="1" applyBorder="1"/>
    <xf numFmtId="0" fontId="23" fillId="0" borderId="29" xfId="0" applyFont="1" applyBorder="1" applyAlignment="1">
      <alignment horizontal="right"/>
    </xf>
    <xf numFmtId="165" fontId="22" fillId="0" borderId="0" xfId="2" applyNumberFormat="1" applyFont="1" applyBorder="1" applyAlignment="1">
      <alignment horizontal="center"/>
    </xf>
    <xf numFmtId="0" fontId="23" fillId="0" borderId="0" xfId="0" applyFont="1" applyAlignment="1">
      <alignment horizontal="right"/>
    </xf>
    <xf numFmtId="9" fontId="30" fillId="0" borderId="27" xfId="0" applyNumberFormat="1" applyFont="1" applyBorder="1"/>
    <xf numFmtId="0" fontId="18" fillId="0" borderId="7" xfId="0" applyFont="1" applyBorder="1" applyAlignment="1">
      <alignment horizontal="center" vertical="center"/>
    </xf>
    <xf numFmtId="0" fontId="24" fillId="0" borderId="0" xfId="0" applyFont="1"/>
    <xf numFmtId="0" fontId="22" fillId="0" borderId="0" xfId="0" applyFont="1" applyAlignment="1">
      <alignment horizontal="center"/>
    </xf>
    <xf numFmtId="0" fontId="22" fillId="0" borderId="0" xfId="0" applyFont="1" applyAlignment="1" applyProtection="1">
      <alignment horizontal="center" vertical="center"/>
      <protection locked="0"/>
    </xf>
    <xf numFmtId="0" fontId="44" fillId="0" borderId="0" xfId="0" applyFont="1" applyAlignment="1">
      <alignment horizontal="center"/>
    </xf>
    <xf numFmtId="0" fontId="40" fillId="0" borderId="0" xfId="0" applyFont="1" applyAlignment="1">
      <alignment horizontal="left"/>
    </xf>
    <xf numFmtId="0" fontId="1" fillId="0" borderId="0" xfId="0" applyFont="1" applyAlignment="1">
      <alignment vertical="top"/>
    </xf>
    <xf numFmtId="165" fontId="0" fillId="2" borderId="53" xfId="2" applyNumberFormat="1" applyFont="1" applyFill="1" applyBorder="1" applyAlignment="1" applyProtection="1">
      <alignment horizontal="center"/>
      <protection locked="0"/>
    </xf>
    <xf numFmtId="165" fontId="0" fillId="2" borderId="54" xfId="2" applyNumberFormat="1" applyFont="1" applyFill="1" applyBorder="1" applyAlignment="1" applyProtection="1">
      <protection locked="0"/>
    </xf>
    <xf numFmtId="0" fontId="0" fillId="0" borderId="16" xfId="0" applyBorder="1"/>
    <xf numFmtId="0" fontId="0" fillId="0" borderId="19" xfId="0" applyBorder="1"/>
    <xf numFmtId="0" fontId="0" fillId="0" borderId="20" xfId="0" applyBorder="1"/>
    <xf numFmtId="0" fontId="1" fillId="0" borderId="16" xfId="0" applyFont="1" applyBorder="1"/>
    <xf numFmtId="0" fontId="0" fillId="2" borderId="55" xfId="2" applyNumberFormat="1" applyFont="1" applyFill="1" applyBorder="1" applyAlignment="1" applyProtection="1">
      <alignment horizontal="center"/>
      <protection locked="0"/>
    </xf>
    <xf numFmtId="165" fontId="0" fillId="2" borderId="54" xfId="2" applyNumberFormat="1" applyFont="1" applyFill="1" applyBorder="1" applyAlignment="1" applyProtection="1">
      <alignment horizontal="center"/>
      <protection locked="0"/>
    </xf>
    <xf numFmtId="0" fontId="25" fillId="7" borderId="40" xfId="0" applyFont="1" applyFill="1" applyBorder="1" applyAlignment="1" applyProtection="1">
      <alignment horizontal="left"/>
      <protection locked="0"/>
    </xf>
    <xf numFmtId="0" fontId="18" fillId="7" borderId="40" xfId="0"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48" fillId="7" borderId="3" xfId="0" applyFont="1" applyFill="1" applyBorder="1" applyProtection="1">
      <protection locked="0"/>
    </xf>
    <xf numFmtId="0" fontId="18" fillId="7" borderId="7" xfId="0" applyFont="1" applyFill="1" applyBorder="1" applyProtection="1">
      <protection locked="0"/>
    </xf>
    <xf numFmtId="0" fontId="18" fillId="7" borderId="6" xfId="0" applyFont="1" applyFill="1" applyBorder="1" applyAlignment="1" applyProtection="1">
      <alignment horizontal="left"/>
      <protection locked="0"/>
    </xf>
    <xf numFmtId="0" fontId="18" fillId="7" borderId="7" xfId="0" applyFont="1" applyFill="1" applyBorder="1" applyAlignment="1" applyProtection="1">
      <alignment horizontal="left"/>
      <protection locked="0"/>
    </xf>
    <xf numFmtId="10" fontId="22" fillId="3" borderId="2" xfId="0" applyNumberFormat="1" applyFont="1" applyFill="1" applyBorder="1" applyProtection="1">
      <protection locked="0"/>
    </xf>
    <xf numFmtId="14" fontId="18" fillId="3" borderId="3" xfId="0" applyNumberFormat="1" applyFont="1" applyFill="1" applyBorder="1" applyProtection="1">
      <protection locked="0"/>
    </xf>
    <xf numFmtId="14" fontId="18" fillId="7" borderId="2" xfId="0" applyNumberFormat="1" applyFont="1" applyFill="1" applyBorder="1" applyProtection="1">
      <protection locked="0"/>
    </xf>
    <xf numFmtId="14" fontId="22" fillId="3" borderId="3" xfId="0" applyNumberFormat="1" applyFont="1" applyFill="1" applyBorder="1" applyAlignment="1" applyProtection="1">
      <alignment vertical="top" wrapText="1"/>
      <protection locked="0"/>
    </xf>
    <xf numFmtId="14" fontId="27" fillId="3" borderId="2" xfId="0" applyNumberFormat="1" applyFont="1" applyFill="1" applyBorder="1" applyProtection="1">
      <protection locked="0"/>
    </xf>
    <xf numFmtId="8" fontId="18" fillId="7" borderId="2" xfId="0" applyNumberFormat="1" applyFont="1" applyFill="1" applyBorder="1" applyProtection="1">
      <protection locked="0"/>
    </xf>
    <xf numFmtId="6" fontId="22" fillId="3" borderId="2" xfId="0" applyNumberFormat="1" applyFont="1" applyFill="1" applyBorder="1" applyProtection="1">
      <protection locked="0"/>
    </xf>
    <xf numFmtId="0" fontId="1" fillId="2" borderId="3" xfId="0" applyFont="1" applyFill="1" applyBorder="1" applyAlignment="1" applyProtection="1">
      <alignment horizontal="center"/>
      <protection locked="0"/>
    </xf>
    <xf numFmtId="166" fontId="0" fillId="0" borderId="3" xfId="1" applyNumberFormat="1" applyFont="1" applyFill="1" applyBorder="1" applyProtection="1"/>
    <xf numFmtId="166" fontId="0" fillId="0" borderId="2" xfId="1" applyNumberFormat="1" applyFont="1" applyBorder="1"/>
    <xf numFmtId="0" fontId="8" fillId="0" borderId="0" xfId="0" applyFont="1" applyAlignment="1">
      <alignment horizontal="center"/>
    </xf>
    <xf numFmtId="166" fontId="8" fillId="0" borderId="0" xfId="1" applyNumberFormat="1" applyFont="1"/>
    <xf numFmtId="0" fontId="64" fillId="0" borderId="0" xfId="0" applyFont="1" applyAlignment="1">
      <alignment horizontal="center"/>
    </xf>
    <xf numFmtId="10" fontId="0" fillId="2" borderId="55" xfId="2" applyNumberFormat="1" applyFont="1" applyFill="1" applyBorder="1" applyAlignment="1" applyProtection="1">
      <alignment horizontal="center"/>
      <protection locked="0"/>
    </xf>
    <xf numFmtId="10" fontId="0" fillId="2" borderId="55" xfId="7" applyNumberFormat="1"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right"/>
    </xf>
    <xf numFmtId="0" fontId="8" fillId="11" borderId="0" xfId="0" applyFont="1" applyFill="1" applyAlignment="1">
      <alignment horizontal="center"/>
    </xf>
    <xf numFmtId="166" fontId="65" fillId="17" borderId="0" xfId="1" applyNumberFormat="1" applyFont="1" applyFill="1" applyProtection="1">
      <protection locked="0"/>
    </xf>
    <xf numFmtId="166" fontId="65" fillId="17" borderId="2" xfId="1" applyNumberFormat="1" applyFont="1" applyFill="1" applyBorder="1" applyProtection="1">
      <protection locked="0"/>
    </xf>
    <xf numFmtId="44" fontId="0" fillId="0" borderId="14" xfId="2" applyFont="1" applyFill="1" applyBorder="1" applyProtection="1"/>
    <xf numFmtId="1" fontId="0" fillId="0" borderId="11" xfId="0" applyNumberFormat="1" applyBorder="1"/>
    <xf numFmtId="166" fontId="0" fillId="0" borderId="11" xfId="1" applyNumberFormat="1" applyFont="1" applyFill="1" applyBorder="1" applyProtection="1"/>
    <xf numFmtId="0" fontId="2" fillId="18" borderId="0" xfId="0" applyFont="1" applyFill="1" applyAlignment="1" applyProtection="1">
      <alignment horizontal="right"/>
      <protection locked="0"/>
    </xf>
    <xf numFmtId="5" fontId="4" fillId="0" borderId="5" xfId="0" applyNumberFormat="1" applyFont="1" applyBorder="1" applyAlignment="1">
      <alignment horizontal="center" wrapText="1"/>
    </xf>
    <xf numFmtId="5" fontId="2" fillId="0" borderId="3" xfId="0" applyNumberFormat="1" applyFont="1" applyBorder="1"/>
    <xf numFmtId="5" fontId="2" fillId="19" borderId="3" xfId="0" applyNumberFormat="1" applyFont="1" applyFill="1" applyBorder="1"/>
    <xf numFmtId="165" fontId="2" fillId="19" borderId="3" xfId="2" applyNumberFormat="1" applyFont="1" applyFill="1" applyBorder="1" applyAlignment="1" applyProtection="1">
      <alignment horizontal="center"/>
    </xf>
    <xf numFmtId="164" fontId="2" fillId="19" borderId="3" xfId="2" applyNumberFormat="1" applyFont="1" applyFill="1" applyBorder="1" applyAlignment="1" applyProtection="1">
      <alignment horizontal="center"/>
    </xf>
    <xf numFmtId="167" fontId="2" fillId="19" borderId="3" xfId="7" applyNumberFormat="1" applyFont="1" applyFill="1" applyBorder="1" applyAlignment="1" applyProtection="1">
      <alignment horizontal="center"/>
    </xf>
    <xf numFmtId="5" fontId="4" fillId="19" borderId="3" xfId="0" applyNumberFormat="1" applyFont="1" applyFill="1" applyBorder="1"/>
    <xf numFmtId="0" fontId="2" fillId="19" borderId="3" xfId="2" applyNumberFormat="1" applyFont="1" applyFill="1" applyBorder="1" applyAlignment="1" applyProtection="1">
      <alignment horizontal="center"/>
    </xf>
    <xf numFmtId="5" fontId="4" fillId="0" borderId="29" xfId="0" applyNumberFormat="1" applyFont="1" applyBorder="1"/>
    <xf numFmtId="5" fontId="66" fillId="0" borderId="0" xfId="0" applyNumberFormat="1" applyFont="1" applyAlignment="1" applyProtection="1">
      <alignment horizontal="center" wrapText="1"/>
      <protection locked="0"/>
    </xf>
    <xf numFmtId="0" fontId="50" fillId="6" borderId="0" xfId="0" applyFont="1" applyFill="1" applyAlignment="1">
      <alignment horizontal="left"/>
    </xf>
    <xf numFmtId="0" fontId="18" fillId="6" borderId="0" xfId="0" applyFont="1" applyFill="1" applyAlignment="1">
      <alignment horizontal="right"/>
    </xf>
    <xf numFmtId="5" fontId="4" fillId="0" borderId="6" xfId="0" applyNumberFormat="1" applyFont="1" applyBorder="1"/>
    <xf numFmtId="165" fontId="2" fillId="0" borderId="7" xfId="2" applyNumberFormat="1" applyFont="1" applyFill="1" applyBorder="1" applyAlignment="1" applyProtection="1">
      <alignment horizontal="center"/>
    </xf>
    <xf numFmtId="164" fontId="2" fillId="0" borderId="7" xfId="2" applyNumberFormat="1" applyFont="1" applyFill="1" applyBorder="1" applyAlignment="1" applyProtection="1">
      <alignment horizontal="center"/>
    </xf>
    <xf numFmtId="167" fontId="2" fillId="0" borderId="8" xfId="7" applyNumberFormat="1" applyFont="1" applyFill="1" applyBorder="1" applyAlignment="1" applyProtection="1">
      <alignment horizontal="center"/>
    </xf>
    <xf numFmtId="5" fontId="66" fillId="0" borderId="7" xfId="0" applyNumberFormat="1" applyFont="1" applyBorder="1" applyAlignment="1" applyProtection="1">
      <alignment horizontal="center" wrapText="1"/>
      <protection locked="0"/>
    </xf>
    <xf numFmtId="5" fontId="66" fillId="0" borderId="7" xfId="0" applyNumberFormat="1" applyFont="1" applyBorder="1" applyAlignment="1">
      <alignment horizontal="center" wrapText="1"/>
    </xf>
    <xf numFmtId="0" fontId="6" fillId="0" borderId="0" xfId="0" applyFont="1" applyAlignment="1">
      <alignment horizontal="left"/>
    </xf>
    <xf numFmtId="0" fontId="51" fillId="6" borderId="0" xfId="0" applyFont="1" applyFill="1" applyAlignment="1">
      <alignment horizontal="left"/>
    </xf>
    <xf numFmtId="0" fontId="6" fillId="0" borderId="0" xfId="0" applyFont="1" applyAlignment="1">
      <alignment horizontal="left" wrapText="1"/>
    </xf>
    <xf numFmtId="0" fontId="0" fillId="18" borderId="0" xfId="0" applyFill="1" applyProtection="1">
      <protection locked="0"/>
    </xf>
    <xf numFmtId="10" fontId="0" fillId="2" borderId="3" xfId="7" applyNumberFormat="1" applyFont="1" applyFill="1" applyBorder="1" applyAlignment="1" applyProtection="1">
      <alignment horizontal="center"/>
      <protection locked="0"/>
    </xf>
    <xf numFmtId="167" fontId="1" fillId="0" borderId="0" xfId="0" applyNumberFormat="1" applyFont="1" applyAlignment="1">
      <alignment horizontal="center"/>
    </xf>
    <xf numFmtId="0" fontId="25" fillId="0" borderId="0" xfId="0" applyFont="1" applyAlignment="1" applyProtection="1">
      <alignment horizontal="center" vertical="center"/>
      <protection locked="0"/>
    </xf>
    <xf numFmtId="6" fontId="22" fillId="3" borderId="7" xfId="0" applyNumberFormat="1" applyFont="1" applyFill="1" applyBorder="1" applyProtection="1">
      <protection locked="0"/>
    </xf>
    <xf numFmtId="0" fontId="2" fillId="21" borderId="0" xfId="0" applyFont="1" applyFill="1" applyAlignment="1">
      <alignment horizontal="right"/>
    </xf>
    <xf numFmtId="0" fontId="58" fillId="0" borderId="0" xfId="0" applyFont="1" applyAlignment="1">
      <alignment horizontal="left" vertical="center"/>
    </xf>
    <xf numFmtId="0" fontId="16" fillId="0" borderId="0" xfId="3" applyAlignment="1" applyProtection="1"/>
    <xf numFmtId="0" fontId="15" fillId="17" borderId="3" xfId="5" applyFill="1" applyBorder="1"/>
    <xf numFmtId="0" fontId="39" fillId="22" borderId="3" xfId="5" applyFont="1" applyFill="1" applyBorder="1"/>
    <xf numFmtId="0" fontId="15" fillId="17" borderId="6" xfId="5" applyFill="1" applyBorder="1"/>
    <xf numFmtId="0" fontId="39" fillId="22" borderId="6" xfId="5" applyFont="1" applyFill="1" applyBorder="1"/>
    <xf numFmtId="0" fontId="15" fillId="23" borderId="6" xfId="5" applyFill="1" applyBorder="1"/>
    <xf numFmtId="0" fontId="15" fillId="23" borderId="3" xfId="5" applyFill="1" applyBorder="1"/>
    <xf numFmtId="0" fontId="39" fillId="23" borderId="3" xfId="5" applyFont="1" applyFill="1" applyBorder="1"/>
    <xf numFmtId="0" fontId="39" fillId="23" borderId="3" xfId="5" applyFont="1" applyFill="1" applyBorder="1" applyAlignment="1">
      <alignment horizontal="center"/>
    </xf>
    <xf numFmtId="9" fontId="15" fillId="12" borderId="3" xfId="7" applyFont="1" applyFill="1" applyBorder="1" applyAlignment="1">
      <alignment horizontal="center"/>
    </xf>
    <xf numFmtId="165" fontId="15" fillId="0" borderId="3" xfId="2" applyNumberFormat="1" applyFont="1" applyBorder="1"/>
    <xf numFmtId="165" fontId="15" fillId="17" borderId="3" xfId="2" applyNumberFormat="1" applyFont="1" applyFill="1" applyBorder="1"/>
    <xf numFmtId="165" fontId="15" fillId="0" borderId="0" xfId="5" applyNumberFormat="1"/>
    <xf numFmtId="165" fontId="39" fillId="22" borderId="8" xfId="5" applyNumberFormat="1" applyFont="1" applyFill="1" applyBorder="1"/>
    <xf numFmtId="165" fontId="39" fillId="22" borderId="3" xfId="5" applyNumberFormat="1" applyFont="1" applyFill="1" applyBorder="1"/>
    <xf numFmtId="165" fontId="15" fillId="0" borderId="3" xfId="5" applyNumberFormat="1" applyBorder="1"/>
    <xf numFmtId="165" fontId="15" fillId="17" borderId="3" xfId="5" applyNumberFormat="1" applyFill="1" applyBorder="1"/>
    <xf numFmtId="165" fontId="15" fillId="23" borderId="8" xfId="5" applyNumberFormat="1" applyFill="1" applyBorder="1"/>
    <xf numFmtId="165" fontId="15" fillId="23" borderId="3" xfId="2" applyNumberFormat="1" applyFont="1" applyFill="1" applyBorder="1"/>
    <xf numFmtId="165" fontId="39" fillId="22" borderId="3" xfId="2" applyNumberFormat="1" applyFont="1" applyFill="1" applyBorder="1"/>
    <xf numFmtId="0" fontId="22" fillId="0" borderId="2" xfId="0" applyFont="1" applyBorder="1" applyAlignment="1" applyProtection="1">
      <alignment horizontal="center"/>
      <protection locked="0"/>
    </xf>
    <xf numFmtId="0" fontId="22" fillId="0" borderId="0" xfId="0" applyFont="1" applyAlignment="1">
      <alignment horizontal="left" vertical="top" wrapText="1"/>
    </xf>
    <xf numFmtId="0" fontId="32" fillId="0" borderId="0" xfId="0" applyFont="1" applyAlignment="1">
      <alignment horizontal="left" vertical="top" wrapText="1"/>
    </xf>
    <xf numFmtId="0" fontId="75" fillId="0" borderId="0" xfId="0" applyFont="1" applyAlignment="1">
      <alignment vertical="center"/>
    </xf>
    <xf numFmtId="0" fontId="76" fillId="0" borderId="0" xfId="0" applyFont="1" applyAlignment="1">
      <alignment vertical="center"/>
    </xf>
    <xf numFmtId="0" fontId="76" fillId="0" borderId="0" xfId="0" applyFont="1" applyAlignment="1">
      <alignment horizontal="center" vertical="center"/>
    </xf>
    <xf numFmtId="0" fontId="77" fillId="0" borderId="0" xfId="0" applyFont="1" applyAlignment="1">
      <alignment vertical="center"/>
    </xf>
    <xf numFmtId="0" fontId="78" fillId="0" borderId="0" xfId="0" applyFont="1" applyAlignment="1">
      <alignment vertical="center"/>
    </xf>
    <xf numFmtId="0" fontId="77" fillId="6" borderId="0" xfId="0" applyFont="1" applyFill="1" applyAlignment="1">
      <alignment vertical="center"/>
    </xf>
    <xf numFmtId="0" fontId="0" fillId="6" borderId="0" xfId="0" applyFill="1"/>
    <xf numFmtId="0" fontId="15" fillId="15" borderId="0" xfId="5" applyFill="1"/>
    <xf numFmtId="0" fontId="42" fillId="0" borderId="2" xfId="5" applyFont="1" applyBorder="1"/>
    <xf numFmtId="0" fontId="80" fillId="0" borderId="0" xfId="0" applyFont="1"/>
    <xf numFmtId="0" fontId="22" fillId="3" borderId="2" xfId="0" applyFont="1" applyFill="1" applyBorder="1" applyAlignment="1" applyProtection="1">
      <alignment horizontal="left"/>
      <protection locked="0"/>
    </xf>
    <xf numFmtId="0" fontId="22" fillId="3" borderId="0" xfId="0" applyFont="1" applyFill="1" applyAlignment="1" applyProtection="1">
      <alignment horizontal="left"/>
      <protection locked="0"/>
    </xf>
    <xf numFmtId="44" fontId="27" fillId="3" borderId="7" xfId="2" applyFont="1" applyFill="1" applyBorder="1" applyAlignment="1" applyProtection="1">
      <alignment horizontal="right"/>
      <protection locked="0"/>
    </xf>
    <xf numFmtId="0" fontId="0" fillId="0" borderId="7" xfId="0" applyBorder="1" applyAlignment="1" applyProtection="1">
      <alignment horizontal="right"/>
      <protection locked="0"/>
    </xf>
    <xf numFmtId="0" fontId="27" fillId="3" borderId="7" xfId="0" applyFont="1" applyFill="1" applyBorder="1" applyProtection="1">
      <protection locked="0"/>
    </xf>
    <xf numFmtId="0" fontId="0" fillId="0" borderId="7" xfId="0" applyBorder="1" applyProtection="1">
      <protection locked="0"/>
    </xf>
    <xf numFmtId="0" fontId="22" fillId="7" borderId="2" xfId="0" applyFont="1" applyFill="1" applyBorder="1" applyAlignment="1" applyProtection="1">
      <alignment horizontal="center"/>
      <protection locked="0"/>
    </xf>
    <xf numFmtId="0" fontId="22" fillId="0" borderId="0" xfId="0" applyFont="1" applyAlignment="1">
      <alignment horizontal="left" vertical="top" wrapText="1"/>
    </xf>
    <xf numFmtId="0" fontId="22" fillId="0" borderId="0" xfId="0" applyFont="1" applyAlignment="1">
      <alignment horizontal="left" wrapText="1"/>
    </xf>
    <xf numFmtId="0" fontId="22" fillId="3" borderId="6" xfId="0" applyFont="1" applyFill="1" applyBorder="1" applyAlignment="1" applyProtection="1">
      <alignment horizontal="center"/>
      <protection locked="0"/>
    </xf>
    <xf numFmtId="0" fontId="22" fillId="3" borderId="8" xfId="0" applyFont="1" applyFill="1" applyBorder="1" applyAlignment="1" applyProtection="1">
      <alignment horizontal="center"/>
      <protection locked="0"/>
    </xf>
    <xf numFmtId="0" fontId="22" fillId="3" borderId="6" xfId="0" applyFont="1" applyFill="1" applyBorder="1" applyAlignment="1" applyProtection="1">
      <alignment horizontal="left"/>
      <protection locked="0"/>
    </xf>
    <xf numFmtId="0" fontId="22" fillId="7" borderId="7" xfId="0" applyFont="1" applyFill="1" applyBorder="1" applyAlignment="1" applyProtection="1">
      <alignment horizontal="left"/>
      <protection locked="0"/>
    </xf>
    <xf numFmtId="165" fontId="22" fillId="3" borderId="6" xfId="2" applyNumberFormat="1" applyFont="1" applyFill="1" applyBorder="1" applyAlignment="1" applyProtection="1">
      <alignment horizontal="center"/>
      <protection locked="0"/>
    </xf>
    <xf numFmtId="165" fontId="22" fillId="3" borderId="7" xfId="2" applyNumberFormat="1" applyFont="1" applyFill="1" applyBorder="1" applyAlignment="1" applyProtection="1">
      <alignment horizontal="center"/>
      <protection locked="0"/>
    </xf>
    <xf numFmtId="165" fontId="22" fillId="3" borderId="8" xfId="2" applyNumberFormat="1" applyFont="1" applyFill="1" applyBorder="1" applyAlignment="1" applyProtection="1">
      <alignment horizontal="center"/>
      <protection locked="0"/>
    </xf>
    <xf numFmtId="44" fontId="22" fillId="3" borderId="2" xfId="2" applyFont="1" applyFill="1" applyBorder="1" applyAlignment="1" applyProtection="1">
      <alignment horizontal="center"/>
      <protection locked="0"/>
    </xf>
    <xf numFmtId="0" fontId="24" fillId="0" borderId="0" xfId="0" applyFont="1" applyAlignment="1">
      <alignment horizontal="left" wrapText="1"/>
    </xf>
    <xf numFmtId="0" fontId="24" fillId="0" borderId="0" xfId="0" applyFont="1" applyAlignment="1">
      <alignment horizontal="left" vertical="top" wrapText="1"/>
    </xf>
    <xf numFmtId="0" fontId="18" fillId="3" borderId="2" xfId="0" applyFont="1" applyFill="1" applyBorder="1" applyAlignment="1" applyProtection="1">
      <alignment horizontal="left"/>
      <protection locked="0"/>
    </xf>
    <xf numFmtId="0" fontId="22" fillId="0" borderId="17" xfId="0" applyFont="1" applyBorder="1" applyAlignment="1">
      <alignment horizontal="left" wrapText="1"/>
    </xf>
    <xf numFmtId="0" fontId="18" fillId="0" borderId="1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2" xfId="0" applyFont="1" applyBorder="1" applyAlignment="1">
      <alignment horizontal="center" vertical="center" wrapText="1"/>
    </xf>
    <xf numFmtId="44" fontId="22" fillId="3" borderId="7" xfId="2" applyFont="1" applyFill="1" applyBorder="1" applyAlignment="1" applyProtection="1">
      <alignment horizontal="center"/>
      <protection locked="0"/>
    </xf>
    <xf numFmtId="44" fontId="22" fillId="3" borderId="8" xfId="2" applyFont="1" applyFill="1" applyBorder="1" applyAlignment="1" applyProtection="1">
      <alignment horizontal="center"/>
      <protection locked="0"/>
    </xf>
    <xf numFmtId="0" fontId="18" fillId="7" borderId="3" xfId="0" applyFont="1" applyFill="1" applyBorder="1" applyAlignment="1" applyProtection="1">
      <alignment horizontal="left"/>
      <protection locked="0"/>
    </xf>
    <xf numFmtId="0" fontId="18" fillId="7" borderId="6" xfId="0" applyFont="1" applyFill="1" applyBorder="1" applyAlignment="1" applyProtection="1">
      <alignment horizontal="left"/>
      <protection locked="0"/>
    </xf>
    <xf numFmtId="0" fontId="18" fillId="0" borderId="3" xfId="0" applyFont="1" applyBorder="1" applyAlignment="1">
      <alignment horizontal="left"/>
    </xf>
    <xf numFmtId="0" fontId="18" fillId="0" borderId="6" xfId="0" applyFont="1" applyBorder="1" applyAlignment="1">
      <alignment horizontal="left"/>
    </xf>
    <xf numFmtId="0" fontId="16" fillId="0" borderId="0" xfId="3" applyAlignment="1" applyProtection="1">
      <alignment horizontal="left" vertical="top" wrapText="1"/>
    </xf>
    <xf numFmtId="0" fontId="18" fillId="0" borderId="0" xfId="0" applyFont="1" applyAlignment="1">
      <alignment horizontal="left" vertical="top" wrapText="1"/>
    </xf>
    <xf numFmtId="0" fontId="0" fillId="7" borderId="7" xfId="0" applyFill="1" applyBorder="1" applyAlignment="1" applyProtection="1">
      <alignment horizontal="left"/>
      <protection locked="0"/>
    </xf>
    <xf numFmtId="0" fontId="0" fillId="7" borderId="42" xfId="0" applyFill="1" applyBorder="1" applyAlignment="1" applyProtection="1">
      <alignment horizontal="left"/>
      <protection locked="0"/>
    </xf>
    <xf numFmtId="44" fontId="22" fillId="3" borderId="2" xfId="2" applyFont="1" applyFill="1" applyBorder="1" applyAlignment="1" applyProtection="1">
      <alignment horizontal="right"/>
      <protection locked="0"/>
    </xf>
    <xf numFmtId="44" fontId="22" fillId="3" borderId="59" xfId="2" applyFont="1" applyFill="1" applyBorder="1" applyAlignment="1" applyProtection="1">
      <alignment horizontal="center"/>
      <protection locked="0"/>
    </xf>
    <xf numFmtId="9" fontId="27" fillId="3" borderId="6" xfId="2" applyNumberFormat="1" applyFont="1" applyFill="1" applyBorder="1" applyAlignment="1" applyProtection="1">
      <protection locked="0"/>
    </xf>
    <xf numFmtId="9" fontId="0" fillId="0" borderId="8" xfId="0" applyNumberFormat="1" applyBorder="1" applyProtection="1">
      <protection locked="0"/>
    </xf>
    <xf numFmtId="0" fontId="22" fillId="0" borderId="0" xfId="0" applyFont="1" applyAlignment="1">
      <alignment horizontal="justify" vertical="top" wrapText="1"/>
    </xf>
    <xf numFmtId="0" fontId="32" fillId="3" borderId="2" xfId="0" applyFont="1" applyFill="1" applyBorder="1" applyAlignment="1" applyProtection="1">
      <alignment horizontal="center"/>
      <protection locked="0"/>
    </xf>
    <xf numFmtId="0" fontId="22" fillId="3" borderId="7" xfId="0" applyFont="1" applyFill="1" applyBorder="1" applyProtection="1">
      <protection locked="0"/>
    </xf>
    <xf numFmtId="0" fontId="62" fillId="0" borderId="0" xfId="3" applyFont="1" applyFill="1" applyAlignment="1" applyProtection="1">
      <alignment horizontal="left" wrapText="1"/>
      <protection locked="0"/>
    </xf>
    <xf numFmtId="0" fontId="62" fillId="0" borderId="0" xfId="3" applyFont="1" applyAlignment="1" applyProtection="1">
      <alignment horizontal="left" wrapText="1"/>
    </xf>
    <xf numFmtId="0" fontId="20" fillId="0" borderId="0" xfId="0" applyFont="1" applyAlignment="1">
      <alignment horizontal="left" wrapText="1"/>
    </xf>
    <xf numFmtId="0" fontId="22" fillId="3" borderId="0" xfId="0" applyFont="1" applyFill="1" applyAlignment="1" applyProtection="1">
      <alignment horizontal="left" wrapText="1"/>
      <protection locked="0"/>
    </xf>
    <xf numFmtId="0" fontId="0" fillId="0" borderId="2" xfId="0" applyBorder="1" applyAlignment="1" applyProtection="1">
      <alignment horizontal="left" wrapText="1"/>
      <protection locked="0"/>
    </xf>
    <xf numFmtId="0" fontId="27" fillId="0" borderId="0" xfId="0" applyFont="1" applyAlignment="1">
      <alignment horizontal="left" vertical="top" wrapText="1"/>
    </xf>
    <xf numFmtId="0" fontId="22" fillId="7" borderId="7" xfId="0" applyFont="1" applyFill="1" applyBorder="1" applyAlignment="1" applyProtection="1">
      <alignment horizontal="center"/>
      <protection locked="0"/>
    </xf>
    <xf numFmtId="0" fontId="22" fillId="7" borderId="8" xfId="0" applyFont="1" applyFill="1" applyBorder="1" applyAlignment="1" applyProtection="1">
      <alignment horizontal="center"/>
      <protection locked="0"/>
    </xf>
    <xf numFmtId="0" fontId="18" fillId="7" borderId="2" xfId="0" applyFont="1" applyFill="1" applyBorder="1" applyAlignment="1" applyProtection="1">
      <alignment horizontal="center"/>
      <protection locked="0"/>
    </xf>
    <xf numFmtId="0" fontId="22" fillId="0" borderId="0" xfId="0" applyFont="1" applyAlignment="1">
      <alignment horizontal="justify" wrapText="1"/>
    </xf>
    <xf numFmtId="0" fontId="22" fillId="3" borderId="2" xfId="0" applyFont="1" applyFill="1" applyBorder="1" applyProtection="1">
      <protection locked="0"/>
    </xf>
    <xf numFmtId="0" fontId="0" fillId="0" borderId="2" xfId="0" applyBorder="1" applyProtection="1">
      <protection locked="0"/>
    </xf>
    <xf numFmtId="0" fontId="22" fillId="7" borderId="2" xfId="0" applyFont="1" applyFill="1" applyBorder="1" applyAlignment="1">
      <alignment horizontal="center"/>
    </xf>
    <xf numFmtId="49" fontId="22" fillId="7" borderId="7" xfId="0" applyNumberFormat="1" applyFont="1" applyFill="1" applyBorder="1" applyAlignment="1" applyProtection="1">
      <alignment horizontal="left" wrapText="1"/>
      <protection locked="0"/>
    </xf>
    <xf numFmtId="14" fontId="22" fillId="3" borderId="2" xfId="0" applyNumberFormat="1" applyFont="1" applyFill="1" applyBorder="1" applyAlignment="1" applyProtection="1">
      <alignment horizontal="left"/>
      <protection locked="0"/>
    </xf>
    <xf numFmtId="0" fontId="32" fillId="0" borderId="0" xfId="0" applyFont="1" applyAlignment="1">
      <alignment horizontal="left" vertical="top" wrapText="1"/>
    </xf>
    <xf numFmtId="0" fontId="42" fillId="19" borderId="15" xfId="0" applyFont="1" applyFill="1" applyBorder="1" applyAlignment="1">
      <alignment horizontal="center" vertical="top"/>
    </xf>
    <xf numFmtId="0" fontId="42" fillId="19" borderId="25" xfId="0" applyFont="1" applyFill="1" applyBorder="1" applyAlignment="1">
      <alignment horizontal="center" vertical="top"/>
    </xf>
    <xf numFmtId="0" fontId="42" fillId="19" borderId="23" xfId="0" applyFont="1" applyFill="1" applyBorder="1" applyAlignment="1">
      <alignment horizontal="center" vertical="top"/>
    </xf>
    <xf numFmtId="0" fontId="42" fillId="19" borderId="17" xfId="0" applyFont="1" applyFill="1" applyBorder="1" applyAlignment="1">
      <alignment horizontal="center" vertical="top"/>
    </xf>
    <xf numFmtId="0" fontId="42" fillId="19" borderId="0" xfId="0" applyFont="1" applyFill="1" applyAlignment="1">
      <alignment horizontal="center" vertical="top"/>
    </xf>
    <xf numFmtId="0" fontId="42" fillId="19" borderId="18" xfId="0" applyFont="1" applyFill="1" applyBorder="1" applyAlignment="1">
      <alignment horizontal="center" vertical="top"/>
    </xf>
    <xf numFmtId="0" fontId="22" fillId="19" borderId="17" xfId="0" applyFont="1" applyFill="1" applyBorder="1" applyAlignment="1">
      <alignment horizontal="center"/>
    </xf>
    <xf numFmtId="0" fontId="22" fillId="19" borderId="0" xfId="0" applyFont="1" applyFill="1" applyAlignment="1">
      <alignment horizontal="center"/>
    </xf>
    <xf numFmtId="0" fontId="22" fillId="19" borderId="18" xfId="0" applyFont="1" applyFill="1" applyBorder="1" applyAlignment="1">
      <alignment horizontal="center"/>
    </xf>
    <xf numFmtId="0" fontId="18" fillId="19" borderId="21" xfId="0" applyFont="1" applyFill="1" applyBorder="1" applyAlignment="1">
      <alignment horizontal="center"/>
    </xf>
    <xf numFmtId="0" fontId="18" fillId="19" borderId="1" xfId="0" applyFont="1" applyFill="1" applyBorder="1" applyAlignment="1">
      <alignment horizontal="center"/>
    </xf>
    <xf numFmtId="0" fontId="18" fillId="19" borderId="22" xfId="0" applyFont="1" applyFill="1" applyBorder="1" applyAlignment="1">
      <alignment horizontal="center"/>
    </xf>
    <xf numFmtId="0" fontId="20" fillId="19" borderId="17" xfId="0" applyFont="1" applyFill="1" applyBorder="1" applyAlignment="1">
      <alignment horizontal="center" vertical="top"/>
    </xf>
    <xf numFmtId="0" fontId="20" fillId="19" borderId="0" xfId="0" applyFont="1" applyFill="1" applyAlignment="1">
      <alignment horizontal="center" vertical="top"/>
    </xf>
    <xf numFmtId="0" fontId="20" fillId="19" borderId="18" xfId="0" applyFont="1" applyFill="1" applyBorder="1" applyAlignment="1">
      <alignment horizontal="center" vertical="top"/>
    </xf>
    <xf numFmtId="0" fontId="18" fillId="19" borderId="17" xfId="0" applyFont="1" applyFill="1" applyBorder="1" applyAlignment="1">
      <alignment horizontal="center"/>
    </xf>
    <xf numFmtId="0" fontId="18" fillId="19" borderId="0" xfId="0" applyFont="1" applyFill="1" applyAlignment="1">
      <alignment horizontal="center"/>
    </xf>
    <xf numFmtId="0" fontId="18" fillId="19" borderId="18" xfId="0" applyFont="1" applyFill="1" applyBorder="1" applyAlignment="1">
      <alignment horizontal="center"/>
    </xf>
    <xf numFmtId="0" fontId="20" fillId="19" borderId="17" xfId="0" applyFont="1" applyFill="1" applyBorder="1" applyAlignment="1">
      <alignment horizontal="center"/>
    </xf>
    <xf numFmtId="0" fontId="20" fillId="19" borderId="0" xfId="0" applyFont="1" applyFill="1" applyAlignment="1">
      <alignment horizontal="center"/>
    </xf>
    <xf numFmtId="0" fontId="20" fillId="19" borderId="18" xfId="0" applyFont="1" applyFill="1" applyBorder="1" applyAlignment="1">
      <alignment horizontal="center"/>
    </xf>
    <xf numFmtId="0" fontId="20" fillId="19" borderId="17" xfId="0" applyFont="1" applyFill="1" applyBorder="1" applyAlignment="1">
      <alignment horizontal="center" wrapText="1"/>
    </xf>
    <xf numFmtId="0" fontId="1" fillId="19" borderId="17" xfId="0" applyFont="1" applyFill="1" applyBorder="1" applyAlignment="1">
      <alignment horizontal="center"/>
    </xf>
    <xf numFmtId="0" fontId="0" fillId="19" borderId="0" xfId="0" applyFill="1" applyAlignment="1">
      <alignment horizontal="center"/>
    </xf>
    <xf numFmtId="0" fontId="0" fillId="19" borderId="18" xfId="0" applyFill="1" applyBorder="1" applyAlignment="1">
      <alignment horizontal="center"/>
    </xf>
    <xf numFmtId="0" fontId="23" fillId="0" borderId="0" xfId="0" applyFont="1" applyAlignment="1">
      <alignment horizontal="justify" wrapText="1"/>
    </xf>
    <xf numFmtId="0" fontId="30" fillId="0" borderId="17" xfId="0" applyFont="1" applyBorder="1" applyAlignment="1">
      <alignment horizontal="left"/>
    </xf>
    <xf numFmtId="0" fontId="30" fillId="0" borderId="0" xfId="0" applyFont="1" applyAlignment="1">
      <alignment horizontal="left"/>
    </xf>
    <xf numFmtId="0" fontId="23" fillId="0" borderId="0" xfId="0" applyFont="1" applyAlignment="1">
      <alignment horizontal="left" wrapText="1"/>
    </xf>
    <xf numFmtId="0" fontId="22" fillId="0" borderId="0" xfId="0" applyFont="1" applyAlignment="1">
      <alignment horizontal="left"/>
    </xf>
    <xf numFmtId="44" fontId="27" fillId="3" borderId="2" xfId="2" applyFont="1" applyFill="1" applyBorder="1" applyAlignment="1" applyProtection="1">
      <alignment horizontal="center"/>
      <protection locked="0"/>
    </xf>
    <xf numFmtId="44" fontId="27" fillId="3" borderId="7" xfId="2" applyFont="1" applyFill="1" applyBorder="1" applyAlignment="1" applyProtection="1">
      <alignment horizontal="center"/>
      <protection locked="0"/>
    </xf>
    <xf numFmtId="0" fontId="20" fillId="7" borderId="7" xfId="0" applyFont="1" applyFill="1" applyBorder="1" applyAlignment="1" applyProtection="1">
      <alignment horizontal="left" wrapText="1"/>
      <protection locked="0"/>
    </xf>
    <xf numFmtId="0" fontId="18" fillId="0" borderId="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Alignment="1">
      <alignment horizontal="center"/>
    </xf>
    <xf numFmtId="0" fontId="27" fillId="7" borderId="2" xfId="0" applyFont="1" applyFill="1" applyBorder="1" applyAlignment="1" applyProtection="1">
      <alignment horizontal="left" wrapText="1"/>
      <protection locked="0"/>
    </xf>
    <xf numFmtId="0" fontId="21" fillId="0" borderId="0" xfId="3" applyFont="1" applyAlignment="1" applyProtection="1">
      <alignment horizontal="center" wrapText="1"/>
      <protection locked="0"/>
    </xf>
    <xf numFmtId="0" fontId="22" fillId="0" borderId="17" xfId="0" applyFont="1" applyBorder="1" applyAlignment="1">
      <alignment horizontal="left"/>
    </xf>
    <xf numFmtId="0" fontId="32" fillId="0" borderId="0" xfId="0" applyFont="1" applyAlignment="1">
      <alignment horizontal="justify" vertical="top" wrapText="1"/>
    </xf>
    <xf numFmtId="0" fontId="16" fillId="0" borderId="0" xfId="3" applyAlignment="1" applyProtection="1">
      <alignment horizontal="center"/>
      <protection locked="0"/>
    </xf>
    <xf numFmtId="0" fontId="22" fillId="3" borderId="29" xfId="0" applyFont="1" applyFill="1" applyBorder="1" applyAlignment="1" applyProtection="1">
      <alignment horizontal="left"/>
      <protection locked="0"/>
    </xf>
    <xf numFmtId="0" fontId="22" fillId="0" borderId="0" xfId="0" applyFont="1" applyAlignment="1">
      <alignment horizontal="left" vertical="center" wrapText="1"/>
    </xf>
    <xf numFmtId="0" fontId="21" fillId="0" borderId="0" xfId="3" applyFont="1" applyAlignment="1" applyProtection="1">
      <alignment horizontal="center"/>
      <protection locked="0"/>
    </xf>
    <xf numFmtId="0" fontId="22" fillId="7" borderId="2" xfId="0" applyFont="1" applyFill="1" applyBorder="1" applyAlignment="1" applyProtection="1">
      <alignment horizontal="left"/>
      <protection locked="0"/>
    </xf>
    <xf numFmtId="3" fontId="27" fillId="3" borderId="3" xfId="0" applyNumberFormat="1" applyFont="1" applyFill="1" applyBorder="1" applyAlignment="1" applyProtection="1">
      <alignment horizontal="center"/>
      <protection locked="0"/>
    </xf>
    <xf numFmtId="3" fontId="0" fillId="0" borderId="3" xfId="0" applyNumberFormat="1" applyBorder="1" applyAlignment="1" applyProtection="1">
      <alignment horizontal="center"/>
      <protection locked="0"/>
    </xf>
    <xf numFmtId="0" fontId="22" fillId="3" borderId="2" xfId="0" applyFont="1" applyFill="1" applyBorder="1" applyAlignment="1" applyProtection="1">
      <alignment horizontal="center" wrapText="1"/>
      <protection locked="0"/>
    </xf>
    <xf numFmtId="0" fontId="0" fillId="0" borderId="2" xfId="0" applyBorder="1" applyAlignment="1" applyProtection="1">
      <alignment horizontal="center" wrapText="1"/>
      <protection locked="0"/>
    </xf>
    <xf numFmtId="0" fontId="27" fillId="3" borderId="2" xfId="0" applyFont="1" applyFill="1" applyBorder="1" applyAlignment="1" applyProtection="1">
      <alignment horizontal="left"/>
      <protection locked="0"/>
    </xf>
    <xf numFmtId="0" fontId="27" fillId="0" borderId="3" xfId="0" applyFont="1" applyBorder="1" applyAlignment="1">
      <alignment horizontal="left"/>
    </xf>
    <xf numFmtId="0" fontId="27" fillId="3" borderId="3" xfId="0" applyFont="1" applyFill="1" applyBorder="1" applyAlignment="1" applyProtection="1">
      <alignment horizontal="left"/>
      <protection locked="0"/>
    </xf>
    <xf numFmtId="3" fontId="27" fillId="3" borderId="6" xfId="0" applyNumberFormat="1" applyFont="1" applyFill="1" applyBorder="1" applyAlignment="1" applyProtection="1">
      <alignment horizontal="center"/>
      <protection locked="0"/>
    </xf>
    <xf numFmtId="3" fontId="0" fillId="0" borderId="8" xfId="0" applyNumberFormat="1" applyBorder="1" applyAlignment="1" applyProtection="1">
      <alignment horizontal="center"/>
      <protection locked="0"/>
    </xf>
    <xf numFmtId="0" fontId="1" fillId="0" borderId="0" xfId="0" applyFont="1" applyAlignment="1">
      <alignment horizontal="left" vertical="top" wrapText="1"/>
    </xf>
    <xf numFmtId="0" fontId="18" fillId="0" borderId="6" xfId="0" applyFont="1"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7" xfId="0" applyBorder="1" applyAlignment="1">
      <alignment horizontal="left"/>
    </xf>
    <xf numFmtId="0" fontId="0" fillId="0" borderId="8" xfId="0" applyBorder="1" applyAlignment="1">
      <alignment horizontal="left"/>
    </xf>
    <xf numFmtId="0" fontId="69" fillId="20" borderId="35" xfId="0" applyFont="1" applyFill="1" applyBorder="1" applyAlignment="1">
      <alignment horizontal="left" vertical="center" wrapText="1"/>
    </xf>
    <xf numFmtId="0" fontId="70" fillId="20" borderId="56" xfId="0" applyFont="1" applyFill="1" applyBorder="1" applyAlignment="1">
      <alignment vertical="center" wrapText="1"/>
    </xf>
    <xf numFmtId="0" fontId="70" fillId="20" borderId="36" xfId="0" applyFont="1" applyFill="1" applyBorder="1" applyAlignment="1">
      <alignment vertical="center" wrapText="1"/>
    </xf>
    <xf numFmtId="0" fontId="18" fillId="3" borderId="2" xfId="0" applyFont="1" applyFill="1" applyBorder="1" applyAlignment="1" applyProtection="1">
      <alignment horizontal="left" vertical="top" wrapText="1"/>
      <protection locked="0"/>
    </xf>
    <xf numFmtId="0" fontId="22" fillId="10" borderId="35" xfId="0" applyFont="1" applyFill="1" applyBorder="1" applyAlignment="1">
      <alignment vertical="center" wrapText="1"/>
    </xf>
    <xf numFmtId="0" fontId="22" fillId="10" borderId="56" xfId="0" applyFont="1" applyFill="1" applyBorder="1" applyAlignment="1">
      <alignment vertical="center" wrapText="1"/>
    </xf>
    <xf numFmtId="0" fontId="22" fillId="10" borderId="36" xfId="0" applyFont="1" applyFill="1" applyBorder="1" applyAlignment="1">
      <alignment vertical="center" wrapText="1"/>
    </xf>
    <xf numFmtId="0" fontId="28" fillId="0" borderId="0" xfId="0" applyFont="1" applyAlignment="1">
      <alignment horizontal="left" vertical="top" wrapText="1"/>
    </xf>
    <xf numFmtId="0" fontId="22" fillId="3" borderId="6" xfId="0" applyFont="1" applyFill="1" applyBorder="1" applyAlignment="1" applyProtection="1">
      <alignment horizontal="left" vertical="top" wrapText="1"/>
      <protection locked="0"/>
    </xf>
    <xf numFmtId="0" fontId="22" fillId="3" borderId="7" xfId="0" applyFont="1" applyFill="1" applyBorder="1" applyAlignment="1" applyProtection="1">
      <alignment horizontal="left" vertical="top" wrapText="1"/>
      <protection locked="0"/>
    </xf>
    <xf numFmtId="0" fontId="22" fillId="3" borderId="8" xfId="0" applyFont="1" applyFill="1" applyBorder="1" applyAlignment="1" applyProtection="1">
      <alignment horizontal="left" vertical="top" wrapText="1"/>
      <protection locked="0"/>
    </xf>
    <xf numFmtId="0" fontId="27" fillId="0" borderId="6" xfId="0" applyFont="1" applyBorder="1" applyAlignment="1">
      <alignment horizontal="left" vertical="top" wrapText="1"/>
    </xf>
    <xf numFmtId="0" fontId="55" fillId="0" borderId="7" xfId="0" applyFont="1" applyBorder="1" applyAlignment="1">
      <alignment horizontal="left" vertical="top" wrapText="1"/>
    </xf>
    <xf numFmtId="0" fontId="55" fillId="0" borderId="8" xfId="0" applyFont="1" applyBorder="1" applyAlignment="1">
      <alignment horizontal="left" vertical="top" wrapText="1"/>
    </xf>
    <xf numFmtId="0" fontId="54" fillId="0" borderId="0" xfId="0" applyFont="1" applyAlignment="1">
      <alignment horizontal="left" vertical="top" wrapText="1"/>
    </xf>
    <xf numFmtId="0" fontId="30" fillId="3" borderId="2" xfId="0" applyFont="1" applyFill="1" applyBorder="1" applyAlignment="1" applyProtection="1">
      <alignment horizontal="left" vertical="top" wrapText="1"/>
      <protection locked="0"/>
    </xf>
    <xf numFmtId="0" fontId="23" fillId="20" borderId="35" xfId="0" applyFont="1" applyFill="1" applyBorder="1" applyAlignment="1">
      <alignment vertical="top" wrapText="1"/>
    </xf>
    <xf numFmtId="0" fontId="63" fillId="20" borderId="56" xfId="0" applyFont="1" applyFill="1" applyBorder="1" applyAlignment="1">
      <alignment vertical="top" wrapText="1"/>
    </xf>
    <xf numFmtId="0" fontId="63" fillId="20" borderId="36" xfId="0" applyFont="1" applyFill="1" applyBorder="1" applyAlignment="1">
      <alignment vertical="top" wrapText="1"/>
    </xf>
    <xf numFmtId="0" fontId="27" fillId="3" borderId="28" xfId="0" applyFont="1" applyFill="1" applyBorder="1" applyAlignment="1" applyProtection="1">
      <alignment horizontal="center"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0" fillId="0" borderId="26" xfId="0" applyBorder="1" applyAlignment="1" applyProtection="1">
      <alignment wrapText="1"/>
      <protection locked="0"/>
    </xf>
    <xf numFmtId="0" fontId="0" fillId="0" borderId="0" xfId="0" applyAlignment="1" applyProtection="1">
      <alignment wrapText="1"/>
      <protection locked="0"/>
    </xf>
    <xf numFmtId="0" fontId="0" fillId="0" borderId="32" xfId="0" applyBorder="1" applyAlignment="1" applyProtection="1">
      <alignment wrapText="1"/>
      <protection locked="0"/>
    </xf>
    <xf numFmtId="0" fontId="0" fillId="0" borderId="2" xfId="0" applyBorder="1" applyAlignment="1" applyProtection="1">
      <alignment horizontal="left"/>
      <protection locked="0"/>
    </xf>
    <xf numFmtId="165" fontId="22" fillId="0" borderId="35" xfId="2" applyNumberFormat="1" applyFont="1" applyBorder="1" applyAlignment="1">
      <alignment horizontal="center"/>
    </xf>
    <xf numFmtId="165" fontId="22" fillId="0" borderId="56" xfId="2" applyNumberFormat="1" applyFont="1" applyBorder="1" applyAlignment="1">
      <alignment horizontal="center"/>
    </xf>
    <xf numFmtId="165" fontId="22" fillId="0" borderId="36" xfId="2" applyNumberFormat="1" applyFont="1" applyBorder="1" applyAlignment="1">
      <alignment horizontal="center"/>
    </xf>
    <xf numFmtId="165" fontId="22" fillId="7" borderId="2" xfId="2" applyNumberFormat="1" applyFont="1" applyFill="1" applyBorder="1" applyAlignment="1" applyProtection="1">
      <alignment horizontal="center"/>
      <protection locked="0"/>
    </xf>
    <xf numFmtId="165" fontId="22" fillId="0" borderId="6" xfId="2" applyNumberFormat="1" applyFont="1" applyBorder="1" applyAlignment="1">
      <alignment horizontal="right"/>
    </xf>
    <xf numFmtId="165" fontId="22" fillId="0" borderId="7" xfId="2" applyNumberFormat="1" applyFont="1" applyBorder="1" applyAlignment="1">
      <alignment horizontal="right"/>
    </xf>
    <xf numFmtId="165" fontId="22" fillId="0" borderId="8" xfId="2" applyNumberFormat="1" applyFont="1" applyBorder="1" applyAlignment="1">
      <alignment horizontal="right"/>
    </xf>
    <xf numFmtId="0" fontId="22" fillId="0" borderId="6"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7" fillId="3" borderId="2" xfId="0" applyFont="1" applyFill="1" applyBorder="1" applyProtection="1">
      <protection locked="0"/>
    </xf>
    <xf numFmtId="165" fontId="22" fillId="0" borderId="35" xfId="2" applyNumberFormat="1" applyFont="1" applyBorder="1" applyAlignment="1">
      <alignment horizontal="right"/>
    </xf>
    <xf numFmtId="165" fontId="22" fillId="0" borderId="56" xfId="2" applyNumberFormat="1" applyFont="1" applyBorder="1" applyAlignment="1">
      <alignment horizontal="right"/>
    </xf>
    <xf numFmtId="165" fontId="22" fillId="0" borderId="36" xfId="2" applyNumberFormat="1" applyFont="1" applyBorder="1" applyAlignment="1">
      <alignment horizontal="right"/>
    </xf>
    <xf numFmtId="165" fontId="22" fillId="3" borderId="57" xfId="2" applyNumberFormat="1" applyFont="1" applyFill="1" applyBorder="1" applyAlignment="1" applyProtection="1">
      <alignment horizontal="center"/>
      <protection locked="0"/>
    </xf>
    <xf numFmtId="165" fontId="22" fillId="3" borderId="58" xfId="2" applyNumberFormat="1" applyFont="1" applyFill="1" applyBorder="1" applyAlignment="1" applyProtection="1">
      <alignment horizontal="center"/>
      <protection locked="0"/>
    </xf>
    <xf numFmtId="165" fontId="22" fillId="3" borderId="37" xfId="2" applyNumberFormat="1" applyFont="1" applyFill="1" applyBorder="1" applyAlignment="1" applyProtection="1">
      <alignment horizontal="center"/>
      <protection locked="0"/>
    </xf>
    <xf numFmtId="0" fontId="22" fillId="0" borderId="8" xfId="0" applyFont="1" applyBorder="1" applyAlignment="1">
      <alignment horizontal="left" vertical="top" wrapText="1"/>
    </xf>
    <xf numFmtId="0" fontId="22" fillId="0" borderId="3" xfId="0" applyFont="1" applyBorder="1" applyAlignment="1">
      <alignment horizontal="left" vertical="top" wrapText="1"/>
    </xf>
    <xf numFmtId="0" fontId="27" fillId="0" borderId="8" xfId="0" applyFont="1" applyBorder="1" applyAlignment="1">
      <alignment horizontal="left" vertical="top" wrapText="1"/>
    </xf>
    <xf numFmtId="0" fontId="27" fillId="0" borderId="3" xfId="0" applyFont="1" applyBorder="1" applyAlignment="1">
      <alignment horizontal="left" vertical="top" wrapText="1"/>
    </xf>
    <xf numFmtId="0" fontId="27" fillId="3" borderId="2" xfId="0" applyFont="1" applyFill="1" applyBorder="1" applyAlignment="1" applyProtection="1">
      <alignment horizontal="center"/>
      <protection locked="0"/>
    </xf>
    <xf numFmtId="0" fontId="22" fillId="0" borderId="0" xfId="0" applyFont="1" applyAlignment="1">
      <alignment wrapText="1"/>
    </xf>
    <xf numFmtId="0" fontId="0" fillId="0" borderId="0" xfId="0" applyAlignment="1">
      <alignment wrapText="1"/>
    </xf>
    <xf numFmtId="0" fontId="72" fillId="0" borderId="0" xfId="0" applyFont="1" applyAlignment="1">
      <alignment horizontal="left" wrapText="1"/>
    </xf>
    <xf numFmtId="0" fontId="27" fillId="0" borderId="7" xfId="0" applyFont="1" applyBorder="1" applyAlignment="1">
      <alignment horizontal="left" vertical="top" wrapText="1"/>
    </xf>
    <xf numFmtId="44" fontId="22" fillId="0" borderId="6" xfId="2" applyFont="1" applyBorder="1" applyAlignment="1">
      <alignment horizontal="center"/>
    </xf>
    <xf numFmtId="44" fontId="22" fillId="0" borderId="7" xfId="2" applyFont="1" applyBorder="1" applyAlignment="1">
      <alignment horizontal="center"/>
    </xf>
    <xf numFmtId="44" fontId="22" fillId="0" borderId="8" xfId="2" applyFont="1" applyBorder="1" applyAlignment="1">
      <alignment horizontal="center"/>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43" fillId="0" borderId="0" xfId="0" applyFont="1" applyAlignment="1">
      <alignment vertical="top" wrapText="1"/>
    </xf>
    <xf numFmtId="0" fontId="38" fillId="0" borderId="0" xfId="5" applyFont="1" applyAlignment="1">
      <alignment horizontal="center"/>
    </xf>
    <xf numFmtId="0" fontId="32" fillId="0" borderId="0" xfId="5" applyFont="1" applyAlignment="1">
      <alignment horizontal="left" vertical="top" wrapText="1"/>
    </xf>
    <xf numFmtId="0" fontId="22" fillId="0" borderId="0" xfId="5" applyFont="1" applyAlignment="1">
      <alignment horizontal="left" vertical="top" wrapText="1"/>
    </xf>
    <xf numFmtId="0" fontId="39" fillId="0" borderId="3" xfId="5" applyFont="1" applyBorder="1" applyAlignment="1">
      <alignment horizontal="center"/>
    </xf>
    <xf numFmtId="0" fontId="79" fillId="0" borderId="0" xfId="0" applyFont="1" applyAlignment="1">
      <alignment horizontal="left"/>
    </xf>
    <xf numFmtId="0" fontId="0" fillId="0" borderId="0" xfId="0" applyAlignment="1">
      <alignment horizontal="left" vertical="top" wrapText="1"/>
    </xf>
    <xf numFmtId="0" fontId="44" fillId="0" borderId="0" xfId="0" applyFont="1" applyAlignment="1">
      <alignment horizontal="center"/>
    </xf>
    <xf numFmtId="0" fontId="0" fillId="0" borderId="0" xfId="0" applyAlignment="1">
      <alignment horizontal="left" vertical="top"/>
    </xf>
    <xf numFmtId="0" fontId="12" fillId="0" borderId="0" xfId="0" applyFont="1" applyAlignment="1">
      <alignment horizontal="left" vertical="top" wrapText="1"/>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0" fillId="7" borderId="3" xfId="0" applyFill="1" applyBorder="1" applyAlignment="1" applyProtection="1">
      <alignment horizontal="center"/>
      <protection locked="0"/>
    </xf>
    <xf numFmtId="0" fontId="0" fillId="3" borderId="27"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4"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2" xfId="0" applyFill="1" applyBorder="1" applyAlignment="1" applyProtection="1">
      <alignment horizontal="center"/>
      <protection locked="0"/>
    </xf>
    <xf numFmtId="0" fontId="0" fillId="0" borderId="29" xfId="0" applyBorder="1" applyAlignment="1">
      <alignment horizontal="center"/>
    </xf>
    <xf numFmtId="0" fontId="27" fillId="0" borderId="0" xfId="0" applyFont="1" applyAlignment="1">
      <alignment horizontal="justify" vertical="top" wrapText="1"/>
    </xf>
    <xf numFmtId="0" fontId="35" fillId="0" borderId="0" xfId="0" applyFont="1" applyAlignment="1">
      <alignment horizontal="center"/>
    </xf>
    <xf numFmtId="0" fontId="27" fillId="0" borderId="0" xfId="0" applyFont="1" applyAlignment="1">
      <alignment horizontal="center"/>
    </xf>
    <xf numFmtId="0" fontId="27" fillId="7" borderId="2"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31" fillId="0" borderId="0" xfId="0" applyFont="1" applyAlignment="1">
      <alignment horizontal="justify" vertical="top" wrapText="1"/>
    </xf>
    <xf numFmtId="0" fontId="71" fillId="7" borderId="2" xfId="0" applyFont="1" applyFill="1" applyBorder="1" applyAlignment="1" applyProtection="1">
      <alignment horizontal="left" vertical="top" wrapText="1"/>
      <protection locked="0"/>
    </xf>
    <xf numFmtId="0" fontId="27" fillId="0" borderId="0" xfId="0" applyFont="1" applyAlignment="1">
      <alignment horizontal="left" vertical="top"/>
    </xf>
    <xf numFmtId="0" fontId="20" fillId="0" borderId="15" xfId="0" applyFont="1" applyBorder="1" applyAlignment="1">
      <alignment horizontal="left" vertical="top" wrapText="1"/>
    </xf>
    <xf numFmtId="0" fontId="20" fillId="0" borderId="25" xfId="0" applyFont="1" applyBorder="1" applyAlignment="1">
      <alignment horizontal="left" vertical="top" wrapText="1"/>
    </xf>
    <xf numFmtId="0" fontId="20" fillId="0" borderId="23" xfId="0" applyFont="1" applyBorder="1" applyAlignment="1">
      <alignment horizontal="left" vertical="top" wrapText="1"/>
    </xf>
    <xf numFmtId="0" fontId="20" fillId="0" borderId="21" xfId="0" applyFont="1" applyBorder="1" applyAlignment="1">
      <alignment horizontal="left" vertical="top" wrapText="1"/>
    </xf>
    <xf numFmtId="0" fontId="20" fillId="0" borderId="1" xfId="0" applyFont="1" applyBorder="1" applyAlignment="1">
      <alignment horizontal="left" vertical="top" wrapText="1"/>
    </xf>
    <xf numFmtId="0" fontId="20" fillId="0" borderId="22" xfId="0" applyFont="1" applyBorder="1" applyAlignment="1">
      <alignment horizontal="left" vertical="top" wrapText="1"/>
    </xf>
    <xf numFmtId="0" fontId="0" fillId="0" borderId="2" xfId="0" applyBorder="1" applyAlignment="1">
      <alignment horizontal="left"/>
    </xf>
    <xf numFmtId="0" fontId="0" fillId="0" borderId="0" xfId="0" applyAlignment="1">
      <alignment horizontal="left"/>
    </xf>
    <xf numFmtId="0" fontId="18" fillId="4" borderId="17" xfId="6" applyFont="1" applyFill="1" applyBorder="1" applyAlignment="1">
      <alignment horizontal="center" vertical="top" wrapText="1"/>
    </xf>
    <xf numFmtId="0" fontId="18" fillId="4" borderId="0" xfId="6" applyFont="1" applyFill="1" applyAlignment="1">
      <alignment horizontal="center" vertical="top" wrapText="1"/>
    </xf>
    <xf numFmtId="0" fontId="19" fillId="4" borderId="19" xfId="6" applyFont="1" applyFill="1" applyBorder="1" applyAlignment="1" applyProtection="1">
      <alignment horizontal="left" vertical="top" wrapText="1"/>
      <protection locked="0"/>
    </xf>
    <xf numFmtId="0" fontId="19" fillId="4" borderId="17" xfId="6" applyFont="1" applyFill="1" applyBorder="1" applyAlignment="1">
      <alignment horizontal="center" vertical="top" wrapText="1"/>
    </xf>
    <xf numFmtId="0" fontId="19" fillId="4" borderId="0" xfId="6" applyFont="1" applyFill="1" applyAlignment="1">
      <alignment horizontal="center" vertical="top" wrapText="1"/>
    </xf>
    <xf numFmtId="0" fontId="18" fillId="4" borderId="0" xfId="6" applyFont="1" applyFill="1" applyAlignment="1">
      <alignment vertical="top" wrapText="1"/>
    </xf>
    <xf numFmtId="0" fontId="18" fillId="4" borderId="1" xfId="6" applyFont="1" applyFill="1" applyBorder="1" applyAlignment="1">
      <alignment vertical="top" wrapText="1"/>
    </xf>
    <xf numFmtId="0" fontId="19" fillId="4" borderId="15" xfId="6" applyFont="1" applyFill="1" applyBorder="1" applyAlignment="1">
      <alignment horizontal="center" vertical="center" wrapText="1"/>
    </xf>
    <xf numFmtId="0" fontId="19" fillId="4" borderId="23" xfId="6" applyFont="1" applyFill="1" applyBorder="1" applyAlignment="1">
      <alignment horizontal="center" vertical="center" wrapText="1"/>
    </xf>
    <xf numFmtId="0" fontId="19" fillId="4" borderId="17" xfId="6" applyFont="1" applyFill="1" applyBorder="1" applyAlignment="1">
      <alignment horizontal="center" vertical="center" wrapText="1"/>
    </xf>
    <xf numFmtId="0" fontId="19" fillId="4" borderId="18" xfId="6" applyFont="1" applyFill="1" applyBorder="1" applyAlignment="1">
      <alignment horizontal="center" vertical="center" wrapText="1"/>
    </xf>
    <xf numFmtId="0" fontId="19" fillId="4" borderId="21" xfId="6" applyFont="1" applyFill="1" applyBorder="1" applyAlignment="1">
      <alignment horizontal="center" vertical="center" wrapText="1"/>
    </xf>
    <xf numFmtId="0" fontId="19" fillId="4" borderId="22" xfId="6" applyFont="1" applyFill="1" applyBorder="1" applyAlignment="1">
      <alignment horizontal="center" vertical="center" wrapText="1"/>
    </xf>
    <xf numFmtId="0" fontId="19" fillId="4" borderId="16" xfId="6" applyFont="1" applyFill="1" applyBorder="1" applyAlignment="1">
      <alignment horizontal="center" vertical="center" wrapText="1"/>
    </xf>
    <xf numFmtId="0" fontId="19" fillId="4" borderId="19" xfId="6" applyFont="1" applyFill="1" applyBorder="1" applyAlignment="1">
      <alignment horizontal="center" vertical="center" wrapText="1"/>
    </xf>
    <xf numFmtId="0" fontId="19" fillId="4" borderId="20" xfId="6" applyFont="1" applyFill="1" applyBorder="1" applyAlignment="1">
      <alignment horizontal="center" vertical="center" wrapText="1"/>
    </xf>
    <xf numFmtId="0" fontId="38" fillId="0" borderId="35" xfId="6" applyFont="1" applyBorder="1" applyAlignment="1">
      <alignment horizontal="center" vertical="top" wrapText="1"/>
    </xf>
    <xf numFmtId="0" fontId="38" fillId="0" borderId="56" xfId="6" applyFont="1" applyBorder="1" applyAlignment="1">
      <alignment horizontal="center" vertical="top" wrapText="1"/>
    </xf>
    <xf numFmtId="0" fontId="38" fillId="0" borderId="36" xfId="6" applyFont="1" applyBorder="1" applyAlignment="1">
      <alignment horizontal="center" vertical="top" wrapText="1"/>
    </xf>
    <xf numFmtId="0" fontId="51" fillId="0" borderId="15" xfId="6" applyFont="1" applyBorder="1" applyAlignment="1">
      <alignment horizontal="center" vertical="top" wrapText="1"/>
    </xf>
    <xf numFmtId="0" fontId="51" fillId="0" borderId="25" xfId="6" applyFont="1" applyBorder="1" applyAlignment="1">
      <alignment horizontal="center" vertical="top" wrapText="1"/>
    </xf>
    <xf numFmtId="0" fontId="51" fillId="0" borderId="23" xfId="6" applyFont="1" applyBorder="1" applyAlignment="1">
      <alignment horizontal="center" vertical="top" wrapText="1"/>
    </xf>
    <xf numFmtId="0" fontId="19" fillId="0" borderId="15" xfId="6" applyFont="1" applyBorder="1" applyAlignment="1">
      <alignment horizontal="justify" vertical="top" wrapText="1"/>
    </xf>
    <xf numFmtId="0" fontId="19" fillId="0" borderId="25" xfId="6" applyFont="1" applyBorder="1" applyAlignment="1">
      <alignment horizontal="justify" vertical="top" wrapText="1"/>
    </xf>
    <xf numFmtId="0" fontId="19" fillId="0" borderId="23" xfId="6" applyFont="1" applyBorder="1" applyAlignment="1">
      <alignment horizontal="justify" vertical="top" wrapText="1"/>
    </xf>
    <xf numFmtId="0" fontId="19" fillId="0" borderId="21" xfId="6" applyFont="1" applyBorder="1" applyAlignment="1">
      <alignment vertical="top" wrapText="1"/>
    </xf>
    <xf numFmtId="0" fontId="19" fillId="0" borderId="1" xfId="6" applyFont="1" applyBorder="1" applyAlignment="1">
      <alignment vertical="top" wrapText="1"/>
    </xf>
    <xf numFmtId="0" fontId="19" fillId="0" borderId="22" xfId="6" applyFont="1" applyBorder="1" applyAlignment="1">
      <alignment vertical="top" wrapText="1"/>
    </xf>
    <xf numFmtId="0" fontId="18" fillId="4" borderId="0" xfId="6" applyFont="1" applyFill="1" applyAlignment="1">
      <alignment horizontal="justify" vertical="top" wrapText="1"/>
    </xf>
    <xf numFmtId="0" fontId="19" fillId="4" borderId="0" xfId="6" applyFont="1" applyFill="1" applyAlignment="1">
      <alignment horizontal="justify" vertical="top" wrapText="1"/>
    </xf>
    <xf numFmtId="0" fontId="18" fillId="3" borderId="19" xfId="6" applyFont="1" applyFill="1" applyBorder="1" applyAlignment="1" applyProtection="1">
      <alignment horizontal="left" vertical="top" wrapText="1"/>
      <protection locked="0"/>
    </xf>
    <xf numFmtId="0" fontId="19" fillId="3" borderId="18" xfId="6" applyFont="1" applyFill="1" applyBorder="1" applyAlignment="1" applyProtection="1">
      <alignment horizontal="left" vertical="top"/>
      <protection locked="0"/>
    </xf>
    <xf numFmtId="0" fontId="19" fillId="3" borderId="60" xfId="6" applyFont="1" applyFill="1" applyBorder="1" applyAlignment="1" applyProtection="1">
      <alignment horizontal="left" vertical="top" wrapText="1"/>
      <protection locked="0"/>
    </xf>
    <xf numFmtId="0" fontId="19" fillId="3" borderId="19" xfId="6" applyFont="1" applyFill="1" applyBorder="1" applyAlignment="1" applyProtection="1">
      <alignment horizontal="left" vertical="top" wrapText="1"/>
      <protection locked="0"/>
    </xf>
    <xf numFmtId="0" fontId="19" fillId="3" borderId="24" xfId="6" applyFont="1" applyFill="1" applyBorder="1" applyAlignment="1" applyProtection="1">
      <alignment horizontal="left" vertical="top" wrapText="1"/>
      <protection locked="0"/>
    </xf>
    <xf numFmtId="0" fontId="15" fillId="3" borderId="31" xfId="5" applyFill="1" applyBorder="1" applyAlignment="1" applyProtection="1">
      <alignment horizontal="center"/>
      <protection locked="0"/>
    </xf>
    <xf numFmtId="0" fontId="15" fillId="3" borderId="5" xfId="5" applyFill="1" applyBorder="1" applyAlignment="1" applyProtection="1">
      <alignment horizontal="center"/>
      <protection locked="0"/>
    </xf>
    <xf numFmtId="0" fontId="15" fillId="3" borderId="2" xfId="5" applyFill="1" applyBorder="1" applyAlignment="1" applyProtection="1">
      <alignment horizontal="left"/>
      <protection locked="0"/>
    </xf>
    <xf numFmtId="0" fontId="15" fillId="0" borderId="0" xfId="5" applyAlignment="1">
      <alignment horizontal="left" vertical="top" wrapText="1"/>
    </xf>
    <xf numFmtId="0" fontId="15" fillId="0" borderId="32" xfId="5" applyBorder="1" applyAlignment="1">
      <alignment horizontal="left" vertical="top" wrapText="1"/>
    </xf>
    <xf numFmtId="0" fontId="15" fillId="0" borderId="28" xfId="5" applyBorder="1" applyAlignment="1">
      <alignment horizontal="left"/>
    </xf>
    <xf numFmtId="0" fontId="15" fillId="0" borderId="30" xfId="5" applyBorder="1" applyAlignment="1">
      <alignment horizontal="left"/>
    </xf>
    <xf numFmtId="0" fontId="15" fillId="0" borderId="26" xfId="5" applyBorder="1" applyAlignment="1">
      <alignment horizontal="left" vertical="top"/>
    </xf>
    <xf numFmtId="0" fontId="15" fillId="0" borderId="32" xfId="5" applyBorder="1" applyAlignment="1">
      <alignment horizontal="left" vertical="top"/>
    </xf>
    <xf numFmtId="0" fontId="15" fillId="0" borderId="3" xfId="5" applyBorder="1" applyAlignment="1">
      <alignment horizontal="left"/>
    </xf>
    <xf numFmtId="0" fontId="15" fillId="0" borderId="29" xfId="5" applyBorder="1" applyAlignment="1">
      <alignment horizontal="left"/>
    </xf>
    <xf numFmtId="0" fontId="15" fillId="0" borderId="0" xfId="5" applyAlignment="1">
      <alignment horizontal="left"/>
    </xf>
    <xf numFmtId="0" fontId="15" fillId="0" borderId="32" xfId="5" applyBorder="1" applyAlignment="1">
      <alignment horizontal="left"/>
    </xf>
    <xf numFmtId="0" fontId="15" fillId="0" borderId="26" xfId="5" applyBorder="1" applyAlignment="1">
      <alignment horizontal="left" vertical="top" wrapText="1"/>
    </xf>
    <xf numFmtId="0" fontId="15" fillId="0" borderId="6" xfId="5" applyBorder="1" applyAlignment="1">
      <alignment horizontal="left" vertical="top" wrapText="1"/>
    </xf>
    <xf numFmtId="0" fontId="15" fillId="0" borderId="7" xfId="5" applyBorder="1" applyAlignment="1">
      <alignment horizontal="left" vertical="top" wrapText="1"/>
    </xf>
    <xf numFmtId="0" fontId="15" fillId="0" borderId="28" xfId="5" applyBorder="1" applyAlignment="1">
      <alignment horizontal="left" vertical="top"/>
    </xf>
    <xf numFmtId="0" fontId="15" fillId="0" borderId="30" xfId="5" applyBorder="1" applyAlignment="1">
      <alignment horizontal="left" vertical="top"/>
    </xf>
    <xf numFmtId="0" fontId="15" fillId="0" borderId="2" xfId="5" applyBorder="1" applyAlignment="1">
      <alignment horizontal="left"/>
    </xf>
    <xf numFmtId="0" fontId="15" fillId="0" borderId="34" xfId="5" applyBorder="1" applyAlignment="1">
      <alignment horizontal="left"/>
    </xf>
    <xf numFmtId="0" fontId="15" fillId="0" borderId="6" xfId="5" applyBorder="1" applyAlignment="1">
      <alignment horizontal="left"/>
    </xf>
    <xf numFmtId="0" fontId="15" fillId="0" borderId="7" xfId="5" applyBorder="1" applyAlignment="1">
      <alignment horizontal="left"/>
    </xf>
    <xf numFmtId="0" fontId="15" fillId="0" borderId="8" xfId="5" applyBorder="1" applyAlignment="1">
      <alignment horizontal="left"/>
    </xf>
    <xf numFmtId="0" fontId="15" fillId="0" borderId="2" xfId="5" applyBorder="1" applyAlignment="1">
      <alignment horizontal="left" vertical="top" wrapText="1"/>
    </xf>
    <xf numFmtId="0" fontId="15" fillId="0" borderId="28" xfId="5" applyBorder="1" applyAlignment="1">
      <alignment horizontal="left" vertical="top" wrapText="1"/>
    </xf>
    <xf numFmtId="0" fontId="15" fillId="0" borderId="29" xfId="5" applyBorder="1" applyAlignment="1">
      <alignment horizontal="left" vertical="top" wrapText="1"/>
    </xf>
    <xf numFmtId="0" fontId="16" fillId="0" borderId="29" xfId="3" applyBorder="1" applyAlignment="1" applyProtection="1">
      <alignment wrapText="1"/>
    </xf>
    <xf numFmtId="0" fontId="59" fillId="0" borderId="29" xfId="0" applyFont="1" applyBorder="1" applyAlignment="1">
      <alignment wrapText="1"/>
    </xf>
    <xf numFmtId="0" fontId="59" fillId="0" borderId="30" xfId="0" applyFont="1" applyBorder="1" applyAlignment="1">
      <alignment wrapText="1"/>
    </xf>
    <xf numFmtId="0" fontId="55" fillId="0" borderId="0" xfId="0" applyFont="1" applyAlignment="1">
      <alignment wrapText="1"/>
    </xf>
    <xf numFmtId="0" fontId="1" fillId="0" borderId="0" xfId="0" applyFont="1" applyAlignment="1">
      <alignment wrapText="1"/>
    </xf>
    <xf numFmtId="0" fontId="56"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left" wrapText="1"/>
    </xf>
    <xf numFmtId="0" fontId="74" fillId="0" borderId="0" xfId="0" applyFont="1" applyAlignment="1">
      <alignment horizontal="left" vertical="center" wrapText="1"/>
    </xf>
    <xf numFmtId="0" fontId="11" fillId="0" borderId="0" xfId="0" applyFont="1" applyAlignment="1">
      <alignment horizontal="left" vertical="center" wrapText="1"/>
    </xf>
    <xf numFmtId="0" fontId="74" fillId="0" borderId="0" xfId="0" applyFont="1" applyAlignment="1">
      <alignment vertical="center" wrapText="1"/>
    </xf>
    <xf numFmtId="0" fontId="11" fillId="0" borderId="0" xfId="0" applyFont="1" applyAlignment="1">
      <alignment vertical="center" wrapText="1"/>
    </xf>
    <xf numFmtId="0" fontId="2" fillId="5" borderId="15" xfId="0" applyFont="1" applyFill="1" applyBorder="1" applyAlignment="1">
      <alignment horizontal="center"/>
    </xf>
    <xf numFmtId="0" fontId="2" fillId="5" borderId="25" xfId="0" applyFont="1" applyFill="1" applyBorder="1" applyAlignment="1">
      <alignment horizontal="center"/>
    </xf>
    <xf numFmtId="0" fontId="2" fillId="5" borderId="23" xfId="0" applyFont="1" applyFill="1" applyBorder="1" applyAlignment="1">
      <alignment horizontal="center"/>
    </xf>
    <xf numFmtId="0" fontId="2" fillId="5" borderId="17" xfId="0" applyFont="1" applyFill="1" applyBorder="1" applyAlignment="1">
      <alignment horizontal="center"/>
    </xf>
    <xf numFmtId="0" fontId="2" fillId="5" borderId="0" xfId="0" applyFont="1" applyFill="1" applyAlignment="1">
      <alignment horizontal="center"/>
    </xf>
    <xf numFmtId="0" fontId="2" fillId="5" borderId="18" xfId="0" applyFont="1" applyFill="1" applyBorder="1" applyAlignment="1">
      <alignment horizontal="center"/>
    </xf>
    <xf numFmtId="0" fontId="13" fillId="5" borderId="21" xfId="0" applyFont="1" applyFill="1" applyBorder="1" applyAlignment="1">
      <alignment horizontal="center"/>
    </xf>
    <xf numFmtId="0" fontId="14" fillId="5" borderId="1" xfId="0" applyFont="1" applyFill="1" applyBorder="1" applyAlignment="1">
      <alignment horizontal="center"/>
    </xf>
    <xf numFmtId="0" fontId="14" fillId="5" borderId="22" xfId="0" applyFont="1" applyFill="1" applyBorder="1" applyAlignment="1">
      <alignment horizontal="center"/>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52" fillId="6" borderId="26" xfId="0" applyFont="1" applyFill="1" applyBorder="1" applyAlignment="1" applyProtection="1">
      <alignment horizontal="left" vertical="top" wrapText="1"/>
      <protection locked="0"/>
    </xf>
    <xf numFmtId="0" fontId="15" fillId="6" borderId="0" xfId="0" applyFont="1" applyFill="1" applyAlignment="1">
      <alignment horizontal="left" vertical="top" wrapText="1"/>
    </xf>
    <xf numFmtId="0" fontId="15" fillId="6" borderId="32" xfId="0" applyFont="1" applyFill="1" applyBorder="1" applyAlignment="1">
      <alignment horizontal="left" vertical="top" wrapText="1"/>
    </xf>
    <xf numFmtId="5" fontId="2" fillId="0" borderId="6" xfId="0" applyNumberFormat="1" applyFont="1" applyBorder="1" applyAlignment="1">
      <alignment horizontal="center"/>
    </xf>
    <xf numFmtId="5" fontId="2" fillId="0" borderId="7" xfId="0" applyNumberFormat="1" applyFont="1" applyBorder="1" applyAlignment="1">
      <alignment horizontal="center"/>
    </xf>
    <xf numFmtId="5" fontId="2" fillId="0" borderId="8" xfId="0" applyNumberFormat="1" applyFont="1" applyBorder="1" applyAlignment="1">
      <alignment horizontal="center"/>
    </xf>
    <xf numFmtId="5" fontId="4" fillId="0" borderId="6" xfId="0" applyNumberFormat="1" applyFont="1" applyBorder="1" applyAlignment="1">
      <alignment horizontal="center"/>
    </xf>
    <xf numFmtId="5" fontId="4" fillId="0" borderId="7" xfId="0" applyNumberFormat="1" applyFont="1" applyBorder="1" applyAlignment="1">
      <alignment horizontal="center"/>
    </xf>
    <xf numFmtId="5" fontId="4" fillId="0" borderId="8" xfId="0" applyNumberFormat="1" applyFont="1" applyBorder="1" applyAlignment="1">
      <alignment horizontal="center"/>
    </xf>
    <xf numFmtId="0" fontId="4" fillId="0" borderId="0" xfId="0" applyFont="1" applyAlignment="1">
      <alignment horizontal="center" vertical="center" wrapText="1"/>
    </xf>
    <xf numFmtId="0" fontId="0" fillId="0" borderId="32" xfId="0" applyBorder="1" applyAlignment="1">
      <alignment horizontal="center" vertical="center"/>
    </xf>
    <xf numFmtId="42" fontId="0" fillId="0" borderId="25" xfId="0" applyNumberFormat="1" applyBorder="1" applyAlignment="1">
      <alignment vertical="center"/>
    </xf>
    <xf numFmtId="42" fontId="0" fillId="0" borderId="23" xfId="0" applyNumberFormat="1" applyBorder="1" applyAlignment="1">
      <alignment vertical="center"/>
    </xf>
    <xf numFmtId="42" fontId="0" fillId="0" borderId="0" xfId="0" applyNumberFormat="1" applyAlignment="1">
      <alignment vertical="center"/>
    </xf>
    <xf numFmtId="42" fontId="0" fillId="0" borderId="18" xfId="0" applyNumberFormat="1" applyBorder="1" applyAlignment="1">
      <alignment vertical="center"/>
    </xf>
    <xf numFmtId="42" fontId="8" fillId="10" borderId="31" xfId="0" applyNumberFormat="1" applyFont="1" applyFill="1" applyBorder="1" applyAlignment="1">
      <alignment horizontal="center" wrapText="1"/>
    </xf>
    <xf numFmtId="42" fontId="0" fillId="10" borderId="47" xfId="0" applyNumberFormat="1" applyFill="1" applyBorder="1"/>
    <xf numFmtId="0" fontId="8" fillId="0" borderId="61" xfId="0" applyFont="1" applyBorder="1" applyAlignment="1">
      <alignment horizontal="center" wrapText="1"/>
    </xf>
    <xf numFmtId="0" fontId="0" fillId="0" borderId="57" xfId="0" applyBorder="1" applyAlignment="1">
      <alignment horizontal="center" wrapText="1"/>
    </xf>
    <xf numFmtId="42" fontId="53" fillId="7" borderId="27" xfId="0" applyNumberFormat="1" applyFont="1" applyFill="1" applyBorder="1" applyAlignment="1">
      <alignment horizontal="center" vertical="center" wrapText="1"/>
    </xf>
    <xf numFmtId="42" fontId="53" fillId="7" borderId="34" xfId="0" applyNumberFormat="1" applyFont="1" applyFill="1" applyBorder="1" applyAlignment="1">
      <alignment horizontal="center" vertical="center" wrapText="1"/>
    </xf>
    <xf numFmtId="0" fontId="0" fillId="0" borderId="15" xfId="0" applyBorder="1" applyAlignment="1">
      <alignment vertical="center"/>
    </xf>
    <xf numFmtId="0" fontId="0" fillId="0" borderId="25" xfId="0" applyBorder="1" applyAlignment="1">
      <alignment vertical="center"/>
    </xf>
    <xf numFmtId="0" fontId="0" fillId="0" borderId="17" xfId="0" applyBorder="1" applyAlignment="1">
      <alignment vertical="center"/>
    </xf>
    <xf numFmtId="0" fontId="0" fillId="0" borderId="0" xfId="0" applyAlignment="1">
      <alignment vertical="center"/>
    </xf>
    <xf numFmtId="42" fontId="8" fillId="0" borderId="62" xfId="0" applyNumberFormat="1" applyFont="1" applyBorder="1" applyAlignment="1">
      <alignment horizontal="center" vertical="center" wrapText="1"/>
    </xf>
    <xf numFmtId="42" fontId="0" fillId="0" borderId="63" xfId="0" applyNumberFormat="1" applyBorder="1" applyAlignment="1">
      <alignment vertical="center" wrapText="1"/>
    </xf>
    <xf numFmtId="42" fontId="0" fillId="0" borderId="64" xfId="0" applyNumberFormat="1" applyBorder="1" applyAlignment="1">
      <alignment vertical="center" wrapText="1"/>
    </xf>
    <xf numFmtId="0" fontId="15" fillId="0" borderId="0" xfId="3" applyFont="1" applyAlignment="1" applyProtection="1">
      <alignment horizontal="left" wrapText="1"/>
    </xf>
    <xf numFmtId="0" fontId="81" fillId="0" borderId="2" xfId="3" applyFont="1" applyBorder="1" applyAlignment="1" applyProtection="1">
      <alignment horizontal="left" vertical="top" wrapText="1"/>
    </xf>
    <xf numFmtId="0" fontId="81" fillId="0" borderId="0" xfId="3" applyFont="1" applyAlignment="1" applyProtection="1">
      <alignment vertical="top"/>
    </xf>
  </cellXfs>
  <cellStyles count="8">
    <cellStyle name="Comma" xfId="1" builtinId="3"/>
    <cellStyle name="Currency" xfId="2" builtinId="4"/>
    <cellStyle name="Hyperlink" xfId="3" builtinId="8"/>
    <cellStyle name="Normal" xfId="0" builtinId="0"/>
    <cellStyle name="Normal 2" xfId="4" xr:uid="{00000000-0005-0000-0000-000004000000}"/>
    <cellStyle name="Normal_2008 HOME Funds Application" xfId="5" xr:uid="{00000000-0005-0000-0000-000005000000}"/>
    <cellStyle name="Normal_2008 RDA Housing Funds Application" xfId="6"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8</xdr:col>
          <xdr:colOff>1181100</xdr:colOff>
          <xdr:row>107</xdr:row>
          <xdr:rowOff>142875</xdr:rowOff>
        </xdr:to>
        <xdr:sp macro="" textlink="">
          <xdr:nvSpPr>
            <xdr:cNvPr id="9249" name="Object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5</xdr:row>
          <xdr:rowOff>0</xdr:rowOff>
        </xdr:from>
        <xdr:to>
          <xdr:col>1</xdr:col>
          <xdr:colOff>600075</xdr:colOff>
          <xdr:row>6</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xdr:row>
          <xdr:rowOff>0</xdr:rowOff>
        </xdr:from>
        <xdr:to>
          <xdr:col>1</xdr:col>
          <xdr:colOff>600075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17</xdr:row>
          <xdr:rowOff>0</xdr:rowOff>
        </xdr:from>
        <xdr:to>
          <xdr:col>1</xdr:col>
          <xdr:colOff>600075</xdr:colOff>
          <xdr:row>17</xdr:row>
          <xdr:rowOff>219075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xdr:row>
          <xdr:rowOff>0</xdr:rowOff>
        </xdr:from>
        <xdr:to>
          <xdr:col>4</xdr:col>
          <xdr:colOff>600075</xdr:colOff>
          <xdr:row>20</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20</xdr:row>
          <xdr:rowOff>0</xdr:rowOff>
        </xdr:from>
        <xdr:to>
          <xdr:col>4</xdr:col>
          <xdr:colOff>600075</xdr:colOff>
          <xdr:row>21</xdr:row>
          <xdr:rowOff>28575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21</xdr:row>
          <xdr:rowOff>0</xdr:rowOff>
        </xdr:from>
        <xdr:to>
          <xdr:col>4</xdr:col>
          <xdr:colOff>600075</xdr:colOff>
          <xdr:row>22</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22</xdr:row>
          <xdr:rowOff>0</xdr:rowOff>
        </xdr:from>
        <xdr:to>
          <xdr:col>4</xdr:col>
          <xdr:colOff>600075</xdr:colOff>
          <xdr:row>23</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24</xdr:row>
          <xdr:rowOff>0</xdr:rowOff>
        </xdr:from>
        <xdr:to>
          <xdr:col>4</xdr:col>
          <xdr:colOff>600075</xdr:colOff>
          <xdr:row>25</xdr:row>
          <xdr:rowOff>28575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25</xdr:row>
          <xdr:rowOff>0</xdr:rowOff>
        </xdr:from>
        <xdr:to>
          <xdr:col>4</xdr:col>
          <xdr:colOff>600075</xdr:colOff>
          <xdr:row>26</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26</xdr:row>
          <xdr:rowOff>0</xdr:rowOff>
        </xdr:from>
        <xdr:to>
          <xdr:col>4</xdr:col>
          <xdr:colOff>600075</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23</xdr:row>
          <xdr:rowOff>0</xdr:rowOff>
        </xdr:from>
        <xdr:to>
          <xdr:col>2</xdr:col>
          <xdr:colOff>600075</xdr:colOff>
          <xdr:row>24</xdr:row>
          <xdr:rowOff>28575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17</xdr:row>
          <xdr:rowOff>190500</xdr:rowOff>
        </xdr:from>
        <xdr:to>
          <xdr:col>2</xdr:col>
          <xdr:colOff>600075</xdr:colOff>
          <xdr:row>18</xdr:row>
          <xdr:rowOff>180975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27</xdr:row>
          <xdr:rowOff>0</xdr:rowOff>
        </xdr:from>
        <xdr:to>
          <xdr:col>1</xdr:col>
          <xdr:colOff>600075</xdr:colOff>
          <xdr:row>28</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xdr:row>
          <xdr:rowOff>0</xdr:rowOff>
        </xdr:from>
        <xdr:to>
          <xdr:col>2</xdr:col>
          <xdr:colOff>600075</xdr:colOff>
          <xdr:row>29</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29</xdr:row>
          <xdr:rowOff>0</xdr:rowOff>
        </xdr:from>
        <xdr:to>
          <xdr:col>1</xdr:col>
          <xdr:colOff>600075</xdr:colOff>
          <xdr:row>30</xdr:row>
          <xdr:rowOff>28575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30</xdr:row>
          <xdr:rowOff>0</xdr:rowOff>
        </xdr:from>
        <xdr:to>
          <xdr:col>2</xdr:col>
          <xdr:colOff>600075</xdr:colOff>
          <xdr:row>31</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31</xdr:row>
          <xdr:rowOff>0</xdr:rowOff>
        </xdr:from>
        <xdr:to>
          <xdr:col>1</xdr:col>
          <xdr:colOff>600075</xdr:colOff>
          <xdr:row>32</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32</xdr:row>
          <xdr:rowOff>0</xdr:rowOff>
        </xdr:from>
        <xdr:to>
          <xdr:col>1</xdr:col>
          <xdr:colOff>600075</xdr:colOff>
          <xdr:row>33</xdr:row>
          <xdr:rowOff>28575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33</xdr:row>
          <xdr:rowOff>0</xdr:rowOff>
        </xdr:from>
        <xdr:to>
          <xdr:col>2</xdr:col>
          <xdr:colOff>600075</xdr:colOff>
          <xdr:row>34</xdr:row>
          <xdr:rowOff>28575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34</xdr:row>
          <xdr:rowOff>0</xdr:rowOff>
        </xdr:from>
        <xdr:to>
          <xdr:col>1</xdr:col>
          <xdr:colOff>600075</xdr:colOff>
          <xdr:row>35</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35</xdr:row>
          <xdr:rowOff>0</xdr:rowOff>
        </xdr:from>
        <xdr:to>
          <xdr:col>1</xdr:col>
          <xdr:colOff>600075</xdr:colOff>
          <xdr:row>36</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36</xdr:row>
          <xdr:rowOff>0</xdr:rowOff>
        </xdr:from>
        <xdr:to>
          <xdr:col>2</xdr:col>
          <xdr:colOff>600075</xdr:colOff>
          <xdr:row>37</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37</xdr:row>
          <xdr:rowOff>0</xdr:rowOff>
        </xdr:from>
        <xdr:to>
          <xdr:col>2</xdr:col>
          <xdr:colOff>600075</xdr:colOff>
          <xdr:row>38</xdr:row>
          <xdr:rowOff>28575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38</xdr:row>
          <xdr:rowOff>0</xdr:rowOff>
        </xdr:from>
        <xdr:to>
          <xdr:col>2</xdr:col>
          <xdr:colOff>600075</xdr:colOff>
          <xdr:row>39</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40</xdr:row>
          <xdr:rowOff>0</xdr:rowOff>
        </xdr:from>
        <xdr:to>
          <xdr:col>2</xdr:col>
          <xdr:colOff>600075</xdr:colOff>
          <xdr:row>40</xdr:row>
          <xdr:rowOff>219075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41</xdr:row>
          <xdr:rowOff>0</xdr:rowOff>
        </xdr:from>
        <xdr:to>
          <xdr:col>1</xdr:col>
          <xdr:colOff>600075</xdr:colOff>
          <xdr:row>42</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41</xdr:row>
          <xdr:rowOff>0</xdr:rowOff>
        </xdr:from>
        <xdr:to>
          <xdr:col>1</xdr:col>
          <xdr:colOff>600075</xdr:colOff>
          <xdr:row>42</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42</xdr:row>
          <xdr:rowOff>0</xdr:rowOff>
        </xdr:from>
        <xdr:to>
          <xdr:col>1</xdr:col>
          <xdr:colOff>600075</xdr:colOff>
          <xdr:row>43</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43</xdr:row>
          <xdr:rowOff>0</xdr:rowOff>
        </xdr:from>
        <xdr:to>
          <xdr:col>2</xdr:col>
          <xdr:colOff>600075</xdr:colOff>
          <xdr:row>44</xdr:row>
          <xdr:rowOff>28575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43</xdr:row>
          <xdr:rowOff>0</xdr:rowOff>
        </xdr:from>
        <xdr:to>
          <xdr:col>2</xdr:col>
          <xdr:colOff>600075</xdr:colOff>
          <xdr:row>44</xdr:row>
          <xdr:rowOff>28575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0</xdr:rowOff>
        </xdr:from>
        <xdr:to>
          <xdr:col>1</xdr:col>
          <xdr:colOff>600075</xdr:colOff>
          <xdr:row>45</xdr:row>
          <xdr:rowOff>28575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0</xdr:rowOff>
        </xdr:from>
        <xdr:to>
          <xdr:col>1</xdr:col>
          <xdr:colOff>600075</xdr:colOff>
          <xdr:row>45</xdr:row>
          <xdr:rowOff>28575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0</xdr:rowOff>
        </xdr:from>
        <xdr:to>
          <xdr:col>1</xdr:col>
          <xdr:colOff>600075</xdr:colOff>
          <xdr:row>45</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0</xdr:rowOff>
        </xdr:from>
        <xdr:to>
          <xdr:col>1</xdr:col>
          <xdr:colOff>600075</xdr:colOff>
          <xdr:row>47</xdr:row>
          <xdr:rowOff>28575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0</xdr:rowOff>
        </xdr:from>
        <xdr:to>
          <xdr:col>1</xdr:col>
          <xdr:colOff>600075</xdr:colOff>
          <xdr:row>47</xdr:row>
          <xdr:rowOff>28575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0</xdr:rowOff>
        </xdr:from>
        <xdr:to>
          <xdr:col>1</xdr:col>
          <xdr:colOff>600075</xdr:colOff>
          <xdr:row>47</xdr:row>
          <xdr:rowOff>28575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0</xdr:rowOff>
        </xdr:from>
        <xdr:to>
          <xdr:col>1</xdr:col>
          <xdr:colOff>600075</xdr:colOff>
          <xdr:row>47</xdr:row>
          <xdr:rowOff>28575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46</xdr:row>
          <xdr:rowOff>0</xdr:rowOff>
        </xdr:from>
        <xdr:to>
          <xdr:col>1</xdr:col>
          <xdr:colOff>600075</xdr:colOff>
          <xdr:row>47</xdr:row>
          <xdr:rowOff>28575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0</xdr:rowOff>
        </xdr:from>
        <xdr:to>
          <xdr:col>1</xdr:col>
          <xdr:colOff>600075</xdr:colOff>
          <xdr:row>48</xdr:row>
          <xdr:rowOff>28575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47</xdr:row>
          <xdr:rowOff>0</xdr:rowOff>
        </xdr:from>
        <xdr:to>
          <xdr:col>1</xdr:col>
          <xdr:colOff>600075</xdr:colOff>
          <xdr:row>48</xdr:row>
          <xdr:rowOff>28575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48</xdr:row>
          <xdr:rowOff>0</xdr:rowOff>
        </xdr:from>
        <xdr:to>
          <xdr:col>2</xdr:col>
          <xdr:colOff>600075</xdr:colOff>
          <xdr:row>49</xdr:row>
          <xdr:rowOff>28575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49</xdr:row>
          <xdr:rowOff>0</xdr:rowOff>
        </xdr:from>
        <xdr:to>
          <xdr:col>2</xdr:col>
          <xdr:colOff>600075</xdr:colOff>
          <xdr:row>49</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50</xdr:row>
          <xdr:rowOff>0</xdr:rowOff>
        </xdr:from>
        <xdr:to>
          <xdr:col>1</xdr:col>
          <xdr:colOff>600075</xdr:colOff>
          <xdr:row>51</xdr:row>
          <xdr:rowOff>28575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7" name="Check Box 107"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0</xdr:rowOff>
        </xdr:from>
        <xdr:to>
          <xdr:col>1</xdr:col>
          <xdr:colOff>600075</xdr:colOff>
          <xdr:row>56</xdr:row>
          <xdr:rowOff>28575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1" name="Check Box 121" hidden="1">
              <a:extLst>
                <a:ext uri="{63B3BB69-23CF-44E3-9099-C40C66FF867C}">
                  <a14:compatExt spid="_x0000_s10361"/>
                </a:ext>
                <a:ext uri="{FF2B5EF4-FFF2-40B4-BE49-F238E27FC236}">
                  <a16:creationId xmlns:a16="http://schemas.microsoft.com/office/drawing/2014/main" id="{00000000-0008-0000-01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56</xdr:row>
          <xdr:rowOff>0</xdr:rowOff>
        </xdr:from>
        <xdr:to>
          <xdr:col>1</xdr:col>
          <xdr:colOff>600075</xdr:colOff>
          <xdr:row>57</xdr:row>
          <xdr:rowOff>28575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57</xdr:row>
          <xdr:rowOff>0</xdr:rowOff>
        </xdr:from>
        <xdr:to>
          <xdr:col>1</xdr:col>
          <xdr:colOff>600075</xdr:colOff>
          <xdr:row>58</xdr:row>
          <xdr:rowOff>28575</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1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1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1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58</xdr:row>
          <xdr:rowOff>0</xdr:rowOff>
        </xdr:from>
        <xdr:to>
          <xdr:col>1</xdr:col>
          <xdr:colOff>600075</xdr:colOff>
          <xdr:row>59</xdr:row>
          <xdr:rowOff>28575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4" name="Check Box 184" hidden="1">
              <a:extLst>
                <a:ext uri="{63B3BB69-23CF-44E3-9099-C40C66FF867C}">
                  <a14:compatExt spid="_x0000_s10424"/>
                </a:ext>
                <a:ext uri="{FF2B5EF4-FFF2-40B4-BE49-F238E27FC236}">
                  <a16:creationId xmlns:a16="http://schemas.microsoft.com/office/drawing/2014/main" id="{00000000-0008-0000-0100-0000B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5" name="Check Box 185" hidden="1">
              <a:extLst>
                <a:ext uri="{63B3BB69-23CF-44E3-9099-C40C66FF867C}">
                  <a14:compatExt spid="_x0000_s10425"/>
                </a:ext>
                <a:ext uri="{FF2B5EF4-FFF2-40B4-BE49-F238E27FC236}">
                  <a16:creationId xmlns:a16="http://schemas.microsoft.com/office/drawing/2014/main" id="{00000000-0008-0000-0100-0000B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6" name="Check Box 186" hidden="1">
              <a:extLst>
                <a:ext uri="{63B3BB69-23CF-44E3-9099-C40C66FF867C}">
                  <a14:compatExt spid="_x0000_s10426"/>
                </a:ext>
                <a:ext uri="{FF2B5EF4-FFF2-40B4-BE49-F238E27FC236}">
                  <a16:creationId xmlns:a16="http://schemas.microsoft.com/office/drawing/2014/main" id="{00000000-0008-0000-0100-0000B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7" name="Check Box 187" hidden="1">
              <a:extLst>
                <a:ext uri="{63B3BB69-23CF-44E3-9099-C40C66FF867C}">
                  <a14:compatExt spid="_x0000_s10427"/>
                </a:ext>
                <a:ext uri="{FF2B5EF4-FFF2-40B4-BE49-F238E27FC236}">
                  <a16:creationId xmlns:a16="http://schemas.microsoft.com/office/drawing/2014/main" id="{00000000-0008-0000-01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8" name="Check Box 188" hidden="1">
              <a:extLst>
                <a:ext uri="{63B3BB69-23CF-44E3-9099-C40C66FF867C}">
                  <a14:compatExt spid="_x0000_s10428"/>
                </a:ext>
                <a:ext uri="{FF2B5EF4-FFF2-40B4-BE49-F238E27FC236}">
                  <a16:creationId xmlns:a16="http://schemas.microsoft.com/office/drawing/2014/main" id="{00000000-0008-0000-01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29" name="Check Box 189" hidden="1">
              <a:extLst>
                <a:ext uri="{63B3BB69-23CF-44E3-9099-C40C66FF867C}">
                  <a14:compatExt spid="_x0000_s10429"/>
                </a:ext>
                <a:ext uri="{FF2B5EF4-FFF2-40B4-BE49-F238E27FC236}">
                  <a16:creationId xmlns:a16="http://schemas.microsoft.com/office/drawing/2014/main" id="{00000000-0008-0000-01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0" name="Check Box 190" hidden="1">
              <a:extLst>
                <a:ext uri="{63B3BB69-23CF-44E3-9099-C40C66FF867C}">
                  <a14:compatExt spid="_x0000_s10430"/>
                </a:ext>
                <a:ext uri="{FF2B5EF4-FFF2-40B4-BE49-F238E27FC236}">
                  <a16:creationId xmlns:a16="http://schemas.microsoft.com/office/drawing/2014/main" id="{00000000-0008-0000-01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1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1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1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1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1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1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59</xdr:row>
          <xdr:rowOff>0</xdr:rowOff>
        </xdr:from>
        <xdr:to>
          <xdr:col>1</xdr:col>
          <xdr:colOff>600075</xdr:colOff>
          <xdr:row>60</xdr:row>
          <xdr:rowOff>28575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1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1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1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1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1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1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1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1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1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1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1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1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1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1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1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1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1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1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1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1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1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1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1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1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1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1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3" name="Check Box 233" hidden="1">
              <a:extLst>
                <a:ext uri="{63B3BB69-23CF-44E3-9099-C40C66FF867C}">
                  <a14:compatExt spid="_x0000_s10473"/>
                </a:ext>
                <a:ext uri="{FF2B5EF4-FFF2-40B4-BE49-F238E27FC236}">
                  <a16:creationId xmlns:a16="http://schemas.microsoft.com/office/drawing/2014/main" id="{00000000-0008-0000-0100-0000E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4" name="Check Box 234" hidden="1">
              <a:extLst>
                <a:ext uri="{63B3BB69-23CF-44E3-9099-C40C66FF867C}">
                  <a14:compatExt spid="_x0000_s10474"/>
                </a:ext>
                <a:ext uri="{FF2B5EF4-FFF2-40B4-BE49-F238E27FC236}">
                  <a16:creationId xmlns:a16="http://schemas.microsoft.com/office/drawing/2014/main" id="{00000000-0008-0000-0100-0000E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1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1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1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1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1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1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1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1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1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1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1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1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1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1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1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1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1" name="Check Box 251" hidden="1">
              <a:extLst>
                <a:ext uri="{63B3BB69-23CF-44E3-9099-C40C66FF867C}">
                  <a14:compatExt spid="_x0000_s10491"/>
                </a:ext>
                <a:ext uri="{FF2B5EF4-FFF2-40B4-BE49-F238E27FC236}">
                  <a16:creationId xmlns:a16="http://schemas.microsoft.com/office/drawing/2014/main" id="{00000000-0008-0000-0100-0000F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2" name="Check Box 252" hidden="1">
              <a:extLst>
                <a:ext uri="{63B3BB69-23CF-44E3-9099-C40C66FF867C}">
                  <a14:compatExt spid="_x0000_s10492"/>
                </a:ext>
                <a:ext uri="{FF2B5EF4-FFF2-40B4-BE49-F238E27FC236}">
                  <a16:creationId xmlns:a16="http://schemas.microsoft.com/office/drawing/2014/main" id="{00000000-0008-0000-0100-0000F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1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1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1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1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7" name="Check Box 257" hidden="1">
              <a:extLst>
                <a:ext uri="{63B3BB69-23CF-44E3-9099-C40C66FF867C}">
                  <a14:compatExt spid="_x0000_s10497"/>
                </a:ext>
                <a:ext uri="{FF2B5EF4-FFF2-40B4-BE49-F238E27FC236}">
                  <a16:creationId xmlns:a16="http://schemas.microsoft.com/office/drawing/2014/main" id="{00000000-0008-0000-0100-00000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8" name="Check Box 258" hidden="1">
              <a:extLst>
                <a:ext uri="{63B3BB69-23CF-44E3-9099-C40C66FF867C}">
                  <a14:compatExt spid="_x0000_s10498"/>
                </a:ext>
                <a:ext uri="{FF2B5EF4-FFF2-40B4-BE49-F238E27FC236}">
                  <a16:creationId xmlns:a16="http://schemas.microsoft.com/office/drawing/2014/main" id="{00000000-0008-0000-0100-00000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499" name="Check Box 259" hidden="1">
              <a:extLst>
                <a:ext uri="{63B3BB69-23CF-44E3-9099-C40C66FF867C}">
                  <a14:compatExt spid="_x0000_s10499"/>
                </a:ext>
                <a:ext uri="{FF2B5EF4-FFF2-40B4-BE49-F238E27FC236}">
                  <a16:creationId xmlns:a16="http://schemas.microsoft.com/office/drawing/2014/main" id="{00000000-0008-0000-0100-00000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0" name="Check Box 260" hidden="1">
              <a:extLst>
                <a:ext uri="{63B3BB69-23CF-44E3-9099-C40C66FF867C}">
                  <a14:compatExt spid="_x0000_s10500"/>
                </a:ext>
                <a:ext uri="{FF2B5EF4-FFF2-40B4-BE49-F238E27FC236}">
                  <a16:creationId xmlns:a16="http://schemas.microsoft.com/office/drawing/2014/main" id="{00000000-0008-0000-0100-00000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1" name="Check Box 261" hidden="1">
              <a:extLst>
                <a:ext uri="{63B3BB69-23CF-44E3-9099-C40C66FF867C}">
                  <a14:compatExt spid="_x0000_s10501"/>
                </a:ext>
                <a:ext uri="{FF2B5EF4-FFF2-40B4-BE49-F238E27FC236}">
                  <a16:creationId xmlns:a16="http://schemas.microsoft.com/office/drawing/2014/main" id="{00000000-0008-0000-0100-00000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2" name="Check Box 262" hidden="1">
              <a:extLst>
                <a:ext uri="{63B3BB69-23CF-44E3-9099-C40C66FF867C}">
                  <a14:compatExt spid="_x0000_s10502"/>
                </a:ext>
                <a:ext uri="{FF2B5EF4-FFF2-40B4-BE49-F238E27FC236}">
                  <a16:creationId xmlns:a16="http://schemas.microsoft.com/office/drawing/2014/main" id="{00000000-0008-0000-0100-00000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3" name="Check Box 263" hidden="1">
              <a:extLst>
                <a:ext uri="{63B3BB69-23CF-44E3-9099-C40C66FF867C}">
                  <a14:compatExt spid="_x0000_s10503"/>
                </a:ext>
                <a:ext uri="{FF2B5EF4-FFF2-40B4-BE49-F238E27FC236}">
                  <a16:creationId xmlns:a16="http://schemas.microsoft.com/office/drawing/2014/main" id="{00000000-0008-0000-0100-00000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4" name="Check Box 264" hidden="1">
              <a:extLst>
                <a:ext uri="{63B3BB69-23CF-44E3-9099-C40C66FF867C}">
                  <a14:compatExt spid="_x0000_s10504"/>
                </a:ext>
                <a:ext uri="{FF2B5EF4-FFF2-40B4-BE49-F238E27FC236}">
                  <a16:creationId xmlns:a16="http://schemas.microsoft.com/office/drawing/2014/main" id="{00000000-0008-0000-0100-00000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1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1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7" name="Check Box 267" hidden="1">
              <a:extLst>
                <a:ext uri="{63B3BB69-23CF-44E3-9099-C40C66FF867C}">
                  <a14:compatExt spid="_x0000_s10507"/>
                </a:ext>
                <a:ext uri="{FF2B5EF4-FFF2-40B4-BE49-F238E27FC236}">
                  <a16:creationId xmlns:a16="http://schemas.microsoft.com/office/drawing/2014/main" id="{00000000-0008-0000-0100-00000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8" name="Check Box 268" hidden="1">
              <a:extLst>
                <a:ext uri="{63B3BB69-23CF-44E3-9099-C40C66FF867C}">
                  <a14:compatExt spid="_x0000_s10508"/>
                </a:ext>
                <a:ext uri="{FF2B5EF4-FFF2-40B4-BE49-F238E27FC236}">
                  <a16:creationId xmlns:a16="http://schemas.microsoft.com/office/drawing/2014/main" id="{00000000-0008-0000-0100-00000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1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1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11" name="Check Box 271" hidden="1">
              <a:extLst>
                <a:ext uri="{63B3BB69-23CF-44E3-9099-C40C66FF867C}">
                  <a14:compatExt spid="_x0000_s10511"/>
                </a:ext>
                <a:ext uri="{FF2B5EF4-FFF2-40B4-BE49-F238E27FC236}">
                  <a16:creationId xmlns:a16="http://schemas.microsoft.com/office/drawing/2014/main" id="{00000000-0008-0000-0100-00000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12" name="Check Box 272" hidden="1">
              <a:extLst>
                <a:ext uri="{63B3BB69-23CF-44E3-9099-C40C66FF867C}">
                  <a14:compatExt spid="_x0000_s10512"/>
                </a:ext>
                <a:ext uri="{FF2B5EF4-FFF2-40B4-BE49-F238E27FC236}">
                  <a16:creationId xmlns:a16="http://schemas.microsoft.com/office/drawing/2014/main" id="{00000000-0008-0000-0100-00001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1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62</xdr:row>
          <xdr:rowOff>219075</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1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1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1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1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1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1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1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1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1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1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1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1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1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1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1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1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1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1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1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1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1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1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1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1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1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39" name="Check Box 299" hidden="1">
              <a:extLst>
                <a:ext uri="{63B3BB69-23CF-44E3-9099-C40C66FF867C}">
                  <a14:compatExt spid="_x0000_s10539"/>
                </a:ext>
                <a:ext uri="{FF2B5EF4-FFF2-40B4-BE49-F238E27FC236}">
                  <a16:creationId xmlns:a16="http://schemas.microsoft.com/office/drawing/2014/main" id="{00000000-0008-0000-0100-00002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40" name="Check Box 300" hidden="1">
              <a:extLst>
                <a:ext uri="{63B3BB69-23CF-44E3-9099-C40C66FF867C}">
                  <a14:compatExt spid="_x0000_s10540"/>
                </a:ext>
                <a:ext uri="{FF2B5EF4-FFF2-40B4-BE49-F238E27FC236}">
                  <a16:creationId xmlns:a16="http://schemas.microsoft.com/office/drawing/2014/main" id="{00000000-0008-0000-0100-00002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41" name="Check Box 301" hidden="1">
              <a:extLst>
                <a:ext uri="{63B3BB69-23CF-44E3-9099-C40C66FF867C}">
                  <a14:compatExt spid="_x0000_s10541"/>
                </a:ext>
                <a:ext uri="{FF2B5EF4-FFF2-40B4-BE49-F238E27FC236}">
                  <a16:creationId xmlns:a16="http://schemas.microsoft.com/office/drawing/2014/main" id="{00000000-0008-0000-0100-00002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63</xdr:row>
          <xdr:rowOff>0</xdr:rowOff>
        </xdr:from>
        <xdr:to>
          <xdr:col>1</xdr:col>
          <xdr:colOff>600075</xdr:colOff>
          <xdr:row>64</xdr:row>
          <xdr:rowOff>28575</xdr:rowOff>
        </xdr:to>
        <xdr:sp macro="" textlink="">
          <xdr:nvSpPr>
            <xdr:cNvPr id="10542" name="Check Box 302" hidden="1">
              <a:extLst>
                <a:ext uri="{63B3BB69-23CF-44E3-9099-C40C66FF867C}">
                  <a14:compatExt spid="_x0000_s10542"/>
                </a:ext>
                <a:ext uri="{FF2B5EF4-FFF2-40B4-BE49-F238E27FC236}">
                  <a16:creationId xmlns:a16="http://schemas.microsoft.com/office/drawing/2014/main" id="{00000000-0008-0000-0100-00002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1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1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1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1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1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1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1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1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1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1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1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1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1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1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1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1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59" name="Check Box 319" hidden="1">
              <a:extLst>
                <a:ext uri="{63B3BB69-23CF-44E3-9099-C40C66FF867C}">
                  <a14:compatExt spid="_x0000_s10559"/>
                </a:ext>
                <a:ext uri="{FF2B5EF4-FFF2-40B4-BE49-F238E27FC236}">
                  <a16:creationId xmlns:a16="http://schemas.microsoft.com/office/drawing/2014/main" id="{00000000-0008-0000-0100-00003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0" name="Check Box 320" hidden="1">
              <a:extLst>
                <a:ext uri="{63B3BB69-23CF-44E3-9099-C40C66FF867C}">
                  <a14:compatExt spid="_x0000_s10560"/>
                </a:ext>
                <a:ext uri="{FF2B5EF4-FFF2-40B4-BE49-F238E27FC236}">
                  <a16:creationId xmlns:a16="http://schemas.microsoft.com/office/drawing/2014/main" id="{00000000-0008-0000-0100-00004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1" name="Check Box 321" hidden="1">
              <a:extLst>
                <a:ext uri="{63B3BB69-23CF-44E3-9099-C40C66FF867C}">
                  <a14:compatExt spid="_x0000_s10561"/>
                </a:ext>
                <a:ext uri="{FF2B5EF4-FFF2-40B4-BE49-F238E27FC236}">
                  <a16:creationId xmlns:a16="http://schemas.microsoft.com/office/drawing/2014/main" id="{00000000-0008-0000-0100-00004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2" name="Check Box 322" hidden="1">
              <a:extLst>
                <a:ext uri="{63B3BB69-23CF-44E3-9099-C40C66FF867C}">
                  <a14:compatExt spid="_x0000_s10562"/>
                </a:ext>
                <a:ext uri="{FF2B5EF4-FFF2-40B4-BE49-F238E27FC236}">
                  <a16:creationId xmlns:a16="http://schemas.microsoft.com/office/drawing/2014/main" id="{00000000-0008-0000-0100-00004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3" name="Check Box 323" hidden="1">
              <a:extLst>
                <a:ext uri="{63B3BB69-23CF-44E3-9099-C40C66FF867C}">
                  <a14:compatExt spid="_x0000_s10563"/>
                </a:ext>
                <a:ext uri="{FF2B5EF4-FFF2-40B4-BE49-F238E27FC236}">
                  <a16:creationId xmlns:a16="http://schemas.microsoft.com/office/drawing/2014/main" id="{00000000-0008-0000-0100-00004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4" name="Check Box 324" hidden="1">
              <a:extLst>
                <a:ext uri="{63B3BB69-23CF-44E3-9099-C40C66FF867C}">
                  <a14:compatExt spid="_x0000_s10564"/>
                </a:ext>
                <a:ext uri="{FF2B5EF4-FFF2-40B4-BE49-F238E27FC236}">
                  <a16:creationId xmlns:a16="http://schemas.microsoft.com/office/drawing/2014/main" id="{00000000-0008-0000-0100-00004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5" name="Check Box 325" hidden="1">
              <a:extLst>
                <a:ext uri="{63B3BB69-23CF-44E3-9099-C40C66FF867C}">
                  <a14:compatExt spid="_x0000_s10565"/>
                </a:ext>
                <a:ext uri="{FF2B5EF4-FFF2-40B4-BE49-F238E27FC236}">
                  <a16:creationId xmlns:a16="http://schemas.microsoft.com/office/drawing/2014/main" id="{00000000-0008-0000-0100-00004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6" name="Check Box 326" hidden="1">
              <a:extLst>
                <a:ext uri="{63B3BB69-23CF-44E3-9099-C40C66FF867C}">
                  <a14:compatExt spid="_x0000_s10566"/>
                </a:ext>
                <a:ext uri="{FF2B5EF4-FFF2-40B4-BE49-F238E27FC236}">
                  <a16:creationId xmlns:a16="http://schemas.microsoft.com/office/drawing/2014/main" id="{00000000-0008-0000-0100-00004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7" name="Check Box 327" hidden="1">
              <a:extLst>
                <a:ext uri="{63B3BB69-23CF-44E3-9099-C40C66FF867C}">
                  <a14:compatExt spid="_x0000_s10567"/>
                </a:ext>
                <a:ext uri="{FF2B5EF4-FFF2-40B4-BE49-F238E27FC236}">
                  <a16:creationId xmlns:a16="http://schemas.microsoft.com/office/drawing/2014/main" id="{00000000-0008-0000-0100-00004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8" name="Check Box 328" hidden="1">
              <a:extLst>
                <a:ext uri="{63B3BB69-23CF-44E3-9099-C40C66FF867C}">
                  <a14:compatExt spid="_x0000_s10568"/>
                </a:ext>
                <a:ext uri="{FF2B5EF4-FFF2-40B4-BE49-F238E27FC236}">
                  <a16:creationId xmlns:a16="http://schemas.microsoft.com/office/drawing/2014/main" id="{00000000-0008-0000-0100-00004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69" name="Check Box 329" hidden="1">
              <a:extLst>
                <a:ext uri="{63B3BB69-23CF-44E3-9099-C40C66FF867C}">
                  <a14:compatExt spid="_x0000_s10569"/>
                </a:ext>
                <a:ext uri="{FF2B5EF4-FFF2-40B4-BE49-F238E27FC236}">
                  <a16:creationId xmlns:a16="http://schemas.microsoft.com/office/drawing/2014/main" id="{00000000-0008-0000-0100-00004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0" name="Check Box 330" hidden="1">
              <a:extLst>
                <a:ext uri="{63B3BB69-23CF-44E3-9099-C40C66FF867C}">
                  <a14:compatExt spid="_x0000_s10570"/>
                </a:ext>
                <a:ext uri="{FF2B5EF4-FFF2-40B4-BE49-F238E27FC236}">
                  <a16:creationId xmlns:a16="http://schemas.microsoft.com/office/drawing/2014/main" id="{00000000-0008-0000-0100-00004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1" name="Check Box 331" hidden="1">
              <a:extLst>
                <a:ext uri="{63B3BB69-23CF-44E3-9099-C40C66FF867C}">
                  <a14:compatExt spid="_x0000_s10571"/>
                </a:ext>
                <a:ext uri="{FF2B5EF4-FFF2-40B4-BE49-F238E27FC236}">
                  <a16:creationId xmlns:a16="http://schemas.microsoft.com/office/drawing/2014/main" id="{00000000-0008-0000-0100-00004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2" name="Check Box 332" hidden="1">
              <a:extLst>
                <a:ext uri="{63B3BB69-23CF-44E3-9099-C40C66FF867C}">
                  <a14:compatExt spid="_x0000_s10572"/>
                </a:ext>
                <a:ext uri="{FF2B5EF4-FFF2-40B4-BE49-F238E27FC236}">
                  <a16:creationId xmlns:a16="http://schemas.microsoft.com/office/drawing/2014/main" id="{00000000-0008-0000-0100-00004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3" name="Check Box 333" hidden="1">
              <a:extLst>
                <a:ext uri="{63B3BB69-23CF-44E3-9099-C40C66FF867C}">
                  <a14:compatExt spid="_x0000_s10573"/>
                </a:ext>
                <a:ext uri="{FF2B5EF4-FFF2-40B4-BE49-F238E27FC236}">
                  <a16:creationId xmlns:a16="http://schemas.microsoft.com/office/drawing/2014/main" id="{00000000-0008-0000-0100-00004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4" name="Check Box 334" hidden="1">
              <a:extLst>
                <a:ext uri="{63B3BB69-23CF-44E3-9099-C40C66FF867C}">
                  <a14:compatExt spid="_x0000_s10574"/>
                </a:ext>
                <a:ext uri="{FF2B5EF4-FFF2-40B4-BE49-F238E27FC236}">
                  <a16:creationId xmlns:a16="http://schemas.microsoft.com/office/drawing/2014/main" id="{00000000-0008-0000-0100-00004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64</xdr:row>
          <xdr:rowOff>0</xdr:rowOff>
        </xdr:from>
        <xdr:to>
          <xdr:col>1</xdr:col>
          <xdr:colOff>600075</xdr:colOff>
          <xdr:row>65</xdr:row>
          <xdr:rowOff>28575</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1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1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577" name="Check Box 337" hidden="1">
              <a:extLst>
                <a:ext uri="{63B3BB69-23CF-44E3-9099-C40C66FF867C}">
                  <a14:compatExt spid="_x0000_s10577"/>
                </a:ext>
                <a:ext uri="{FF2B5EF4-FFF2-40B4-BE49-F238E27FC236}">
                  <a16:creationId xmlns:a16="http://schemas.microsoft.com/office/drawing/2014/main" id="{00000000-0008-0000-0100-00005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578" name="Check Box 338" hidden="1">
              <a:extLst>
                <a:ext uri="{63B3BB69-23CF-44E3-9099-C40C66FF867C}">
                  <a14:compatExt spid="_x0000_s10578"/>
                </a:ext>
                <a:ext uri="{FF2B5EF4-FFF2-40B4-BE49-F238E27FC236}">
                  <a16:creationId xmlns:a16="http://schemas.microsoft.com/office/drawing/2014/main" id="{00000000-0008-0000-0100-00005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1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1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39</xdr:row>
          <xdr:rowOff>0</xdr:rowOff>
        </xdr:from>
        <xdr:to>
          <xdr:col>2</xdr:col>
          <xdr:colOff>600075</xdr:colOff>
          <xdr:row>40</xdr:row>
          <xdr:rowOff>28575</xdr:rowOff>
        </xdr:to>
        <xdr:sp macro="" textlink="">
          <xdr:nvSpPr>
            <xdr:cNvPr id="10581" name="Check Box 341" hidden="1">
              <a:extLst>
                <a:ext uri="{63B3BB69-23CF-44E3-9099-C40C66FF867C}">
                  <a14:compatExt spid="_x0000_s10581"/>
                </a:ext>
                <a:ext uri="{FF2B5EF4-FFF2-40B4-BE49-F238E27FC236}">
                  <a16:creationId xmlns:a16="http://schemas.microsoft.com/office/drawing/2014/main" id="{00000000-0008-0000-0100-00005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2" name="Check Box 342" hidden="1">
              <a:extLst>
                <a:ext uri="{63B3BB69-23CF-44E3-9099-C40C66FF867C}">
                  <a14:compatExt spid="_x0000_s10582"/>
                </a:ext>
                <a:ext uri="{FF2B5EF4-FFF2-40B4-BE49-F238E27FC236}">
                  <a16:creationId xmlns:a16="http://schemas.microsoft.com/office/drawing/2014/main" id="{00000000-0008-0000-0100-00005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3" name="Check Box 343" hidden="1">
              <a:extLst>
                <a:ext uri="{63B3BB69-23CF-44E3-9099-C40C66FF867C}">
                  <a14:compatExt spid="_x0000_s10583"/>
                </a:ext>
                <a:ext uri="{FF2B5EF4-FFF2-40B4-BE49-F238E27FC236}">
                  <a16:creationId xmlns:a16="http://schemas.microsoft.com/office/drawing/2014/main" id="{00000000-0008-0000-0100-00005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4" name="Check Box 344" hidden="1">
              <a:extLst>
                <a:ext uri="{63B3BB69-23CF-44E3-9099-C40C66FF867C}">
                  <a14:compatExt spid="_x0000_s10584"/>
                </a:ext>
                <a:ext uri="{FF2B5EF4-FFF2-40B4-BE49-F238E27FC236}">
                  <a16:creationId xmlns:a16="http://schemas.microsoft.com/office/drawing/2014/main" id="{00000000-0008-0000-0100-00005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1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1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7" name="Check Box 347" hidden="1">
              <a:extLst>
                <a:ext uri="{63B3BB69-23CF-44E3-9099-C40C66FF867C}">
                  <a14:compatExt spid="_x0000_s10587"/>
                </a:ext>
                <a:ext uri="{FF2B5EF4-FFF2-40B4-BE49-F238E27FC236}">
                  <a16:creationId xmlns:a16="http://schemas.microsoft.com/office/drawing/2014/main" id="{00000000-0008-0000-0100-00005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8" name="Check Box 348" hidden="1">
              <a:extLst>
                <a:ext uri="{63B3BB69-23CF-44E3-9099-C40C66FF867C}">
                  <a14:compatExt spid="_x0000_s10588"/>
                </a:ext>
                <a:ext uri="{FF2B5EF4-FFF2-40B4-BE49-F238E27FC236}">
                  <a16:creationId xmlns:a16="http://schemas.microsoft.com/office/drawing/2014/main" id="{00000000-0008-0000-0100-00005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89" name="Check Box 349" hidden="1">
              <a:extLst>
                <a:ext uri="{63B3BB69-23CF-44E3-9099-C40C66FF867C}">
                  <a14:compatExt spid="_x0000_s10589"/>
                </a:ext>
                <a:ext uri="{FF2B5EF4-FFF2-40B4-BE49-F238E27FC236}">
                  <a16:creationId xmlns:a16="http://schemas.microsoft.com/office/drawing/2014/main" id="{00000000-0008-0000-0100-00005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0" name="Check Box 350" hidden="1">
              <a:extLst>
                <a:ext uri="{63B3BB69-23CF-44E3-9099-C40C66FF867C}">
                  <a14:compatExt spid="_x0000_s10590"/>
                </a:ext>
                <a:ext uri="{FF2B5EF4-FFF2-40B4-BE49-F238E27FC236}">
                  <a16:creationId xmlns:a16="http://schemas.microsoft.com/office/drawing/2014/main" id="{00000000-0008-0000-0100-00005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1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1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3" name="Check Box 353" hidden="1">
              <a:extLst>
                <a:ext uri="{63B3BB69-23CF-44E3-9099-C40C66FF867C}">
                  <a14:compatExt spid="_x0000_s10593"/>
                </a:ext>
                <a:ext uri="{FF2B5EF4-FFF2-40B4-BE49-F238E27FC236}">
                  <a16:creationId xmlns:a16="http://schemas.microsoft.com/office/drawing/2014/main" id="{00000000-0008-0000-0100-00006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4" name="Check Box 354" hidden="1">
              <a:extLst>
                <a:ext uri="{63B3BB69-23CF-44E3-9099-C40C66FF867C}">
                  <a14:compatExt spid="_x0000_s10594"/>
                </a:ext>
                <a:ext uri="{FF2B5EF4-FFF2-40B4-BE49-F238E27FC236}">
                  <a16:creationId xmlns:a16="http://schemas.microsoft.com/office/drawing/2014/main" id="{00000000-0008-0000-0100-00006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1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1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7" name="Check Box 357" hidden="1">
              <a:extLst>
                <a:ext uri="{63B3BB69-23CF-44E3-9099-C40C66FF867C}">
                  <a14:compatExt spid="_x0000_s10597"/>
                </a:ext>
                <a:ext uri="{FF2B5EF4-FFF2-40B4-BE49-F238E27FC236}">
                  <a16:creationId xmlns:a16="http://schemas.microsoft.com/office/drawing/2014/main" id="{00000000-0008-0000-0100-00006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8" name="Check Box 358" hidden="1">
              <a:extLst>
                <a:ext uri="{63B3BB69-23CF-44E3-9099-C40C66FF867C}">
                  <a14:compatExt spid="_x0000_s10598"/>
                </a:ext>
                <a:ext uri="{FF2B5EF4-FFF2-40B4-BE49-F238E27FC236}">
                  <a16:creationId xmlns:a16="http://schemas.microsoft.com/office/drawing/2014/main" id="{00000000-0008-0000-0100-00006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0599" name="Check Box 359" hidden="1">
              <a:extLst>
                <a:ext uri="{63B3BB69-23CF-44E3-9099-C40C66FF867C}">
                  <a14:compatExt spid="_x0000_s10599"/>
                </a:ext>
                <a:ext uri="{FF2B5EF4-FFF2-40B4-BE49-F238E27FC236}">
                  <a16:creationId xmlns:a16="http://schemas.microsoft.com/office/drawing/2014/main" id="{00000000-0008-0000-0100-00006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0" name="Check Box 360" hidden="1">
              <a:extLst>
                <a:ext uri="{63B3BB69-23CF-44E3-9099-C40C66FF867C}">
                  <a14:compatExt spid="_x0000_s10600"/>
                </a:ext>
                <a:ext uri="{FF2B5EF4-FFF2-40B4-BE49-F238E27FC236}">
                  <a16:creationId xmlns:a16="http://schemas.microsoft.com/office/drawing/2014/main" id="{00000000-0008-0000-0100-00006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1" name="Check Box 361" hidden="1">
              <a:extLst>
                <a:ext uri="{63B3BB69-23CF-44E3-9099-C40C66FF867C}">
                  <a14:compatExt spid="_x0000_s10601"/>
                </a:ext>
                <a:ext uri="{FF2B5EF4-FFF2-40B4-BE49-F238E27FC236}">
                  <a16:creationId xmlns:a16="http://schemas.microsoft.com/office/drawing/2014/main" id="{00000000-0008-0000-0100-00006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2" name="Check Box 362" hidden="1">
              <a:extLst>
                <a:ext uri="{63B3BB69-23CF-44E3-9099-C40C66FF867C}">
                  <a14:compatExt spid="_x0000_s10602"/>
                </a:ext>
                <a:ext uri="{FF2B5EF4-FFF2-40B4-BE49-F238E27FC236}">
                  <a16:creationId xmlns:a16="http://schemas.microsoft.com/office/drawing/2014/main" id="{00000000-0008-0000-0100-00006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3" name="Check Box 363" hidden="1">
              <a:extLst>
                <a:ext uri="{63B3BB69-23CF-44E3-9099-C40C66FF867C}">
                  <a14:compatExt spid="_x0000_s10603"/>
                </a:ext>
                <a:ext uri="{FF2B5EF4-FFF2-40B4-BE49-F238E27FC236}">
                  <a16:creationId xmlns:a16="http://schemas.microsoft.com/office/drawing/2014/main" id="{00000000-0008-0000-0100-00006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4" name="Check Box 364" hidden="1">
              <a:extLst>
                <a:ext uri="{63B3BB69-23CF-44E3-9099-C40C66FF867C}">
                  <a14:compatExt spid="_x0000_s10604"/>
                </a:ext>
                <a:ext uri="{FF2B5EF4-FFF2-40B4-BE49-F238E27FC236}">
                  <a16:creationId xmlns:a16="http://schemas.microsoft.com/office/drawing/2014/main" id="{00000000-0008-0000-0100-00006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5" name="Check Box 365" hidden="1">
              <a:extLst>
                <a:ext uri="{63B3BB69-23CF-44E3-9099-C40C66FF867C}">
                  <a14:compatExt spid="_x0000_s10605"/>
                </a:ext>
                <a:ext uri="{FF2B5EF4-FFF2-40B4-BE49-F238E27FC236}">
                  <a16:creationId xmlns:a16="http://schemas.microsoft.com/office/drawing/2014/main" id="{00000000-0008-0000-0100-00006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6" name="Check Box 366" hidden="1">
              <a:extLst>
                <a:ext uri="{63B3BB69-23CF-44E3-9099-C40C66FF867C}">
                  <a14:compatExt spid="_x0000_s10606"/>
                </a:ext>
                <a:ext uri="{FF2B5EF4-FFF2-40B4-BE49-F238E27FC236}">
                  <a16:creationId xmlns:a16="http://schemas.microsoft.com/office/drawing/2014/main" id="{00000000-0008-0000-0100-00006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7" name="Check Box 367" hidden="1">
              <a:extLst>
                <a:ext uri="{63B3BB69-23CF-44E3-9099-C40C66FF867C}">
                  <a14:compatExt spid="_x0000_s10607"/>
                </a:ext>
                <a:ext uri="{FF2B5EF4-FFF2-40B4-BE49-F238E27FC236}">
                  <a16:creationId xmlns:a16="http://schemas.microsoft.com/office/drawing/2014/main" id="{00000000-0008-0000-0100-00006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8" name="Check Box 368" hidden="1">
              <a:extLst>
                <a:ext uri="{63B3BB69-23CF-44E3-9099-C40C66FF867C}">
                  <a14:compatExt spid="_x0000_s10608"/>
                </a:ext>
                <a:ext uri="{FF2B5EF4-FFF2-40B4-BE49-F238E27FC236}">
                  <a16:creationId xmlns:a16="http://schemas.microsoft.com/office/drawing/2014/main" id="{00000000-0008-0000-0100-00007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1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1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1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1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1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1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5" name="Check Box 375" hidden="1">
              <a:extLst>
                <a:ext uri="{63B3BB69-23CF-44E3-9099-C40C66FF867C}">
                  <a14:compatExt spid="_x0000_s10615"/>
                </a:ext>
                <a:ext uri="{FF2B5EF4-FFF2-40B4-BE49-F238E27FC236}">
                  <a16:creationId xmlns:a16="http://schemas.microsoft.com/office/drawing/2014/main" id="{00000000-0008-0000-0100-00007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6" name="Check Box 376" hidden="1">
              <a:extLst>
                <a:ext uri="{63B3BB69-23CF-44E3-9099-C40C66FF867C}">
                  <a14:compatExt spid="_x0000_s10616"/>
                </a:ext>
                <a:ext uri="{FF2B5EF4-FFF2-40B4-BE49-F238E27FC236}">
                  <a16:creationId xmlns:a16="http://schemas.microsoft.com/office/drawing/2014/main" id="{00000000-0008-0000-0100-00007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1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1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19" name="Check Box 379" hidden="1">
              <a:extLst>
                <a:ext uri="{63B3BB69-23CF-44E3-9099-C40C66FF867C}">
                  <a14:compatExt spid="_x0000_s10619"/>
                </a:ext>
                <a:ext uri="{FF2B5EF4-FFF2-40B4-BE49-F238E27FC236}">
                  <a16:creationId xmlns:a16="http://schemas.microsoft.com/office/drawing/2014/main" id="{00000000-0008-0000-0100-00007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0" name="Check Box 380" hidden="1">
              <a:extLst>
                <a:ext uri="{63B3BB69-23CF-44E3-9099-C40C66FF867C}">
                  <a14:compatExt spid="_x0000_s10620"/>
                </a:ext>
                <a:ext uri="{FF2B5EF4-FFF2-40B4-BE49-F238E27FC236}">
                  <a16:creationId xmlns:a16="http://schemas.microsoft.com/office/drawing/2014/main" id="{00000000-0008-0000-0100-00007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1" name="Check Box 381" hidden="1">
              <a:extLst>
                <a:ext uri="{63B3BB69-23CF-44E3-9099-C40C66FF867C}">
                  <a14:compatExt spid="_x0000_s10621"/>
                </a:ext>
                <a:ext uri="{FF2B5EF4-FFF2-40B4-BE49-F238E27FC236}">
                  <a16:creationId xmlns:a16="http://schemas.microsoft.com/office/drawing/2014/main" id="{00000000-0008-0000-0100-00007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2" name="Check Box 382" hidden="1">
              <a:extLst>
                <a:ext uri="{63B3BB69-23CF-44E3-9099-C40C66FF867C}">
                  <a14:compatExt spid="_x0000_s10622"/>
                </a:ext>
                <a:ext uri="{FF2B5EF4-FFF2-40B4-BE49-F238E27FC236}">
                  <a16:creationId xmlns:a16="http://schemas.microsoft.com/office/drawing/2014/main" id="{00000000-0008-0000-0100-00007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3" name="Check Box 383" hidden="1">
              <a:extLst>
                <a:ext uri="{63B3BB69-23CF-44E3-9099-C40C66FF867C}">
                  <a14:compatExt spid="_x0000_s10623"/>
                </a:ext>
                <a:ext uri="{FF2B5EF4-FFF2-40B4-BE49-F238E27FC236}">
                  <a16:creationId xmlns:a16="http://schemas.microsoft.com/office/drawing/2014/main" id="{00000000-0008-0000-0100-00007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4" name="Check Box 384" hidden="1">
              <a:extLst>
                <a:ext uri="{63B3BB69-23CF-44E3-9099-C40C66FF867C}">
                  <a14:compatExt spid="_x0000_s10624"/>
                </a:ext>
                <a:ext uri="{FF2B5EF4-FFF2-40B4-BE49-F238E27FC236}">
                  <a16:creationId xmlns:a16="http://schemas.microsoft.com/office/drawing/2014/main" id="{00000000-0008-0000-0100-00008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1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1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7" name="Check Box 387" hidden="1">
              <a:extLst>
                <a:ext uri="{63B3BB69-23CF-44E3-9099-C40C66FF867C}">
                  <a14:compatExt spid="_x0000_s10627"/>
                </a:ext>
                <a:ext uri="{FF2B5EF4-FFF2-40B4-BE49-F238E27FC236}">
                  <a16:creationId xmlns:a16="http://schemas.microsoft.com/office/drawing/2014/main" id="{00000000-0008-0000-0100-00008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8" name="Check Box 388" hidden="1">
              <a:extLst>
                <a:ext uri="{63B3BB69-23CF-44E3-9099-C40C66FF867C}">
                  <a14:compatExt spid="_x0000_s10628"/>
                </a:ext>
                <a:ext uri="{FF2B5EF4-FFF2-40B4-BE49-F238E27FC236}">
                  <a16:creationId xmlns:a16="http://schemas.microsoft.com/office/drawing/2014/main" id="{00000000-0008-0000-0100-00008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29" name="Check Box 389" hidden="1">
              <a:extLst>
                <a:ext uri="{63B3BB69-23CF-44E3-9099-C40C66FF867C}">
                  <a14:compatExt spid="_x0000_s10629"/>
                </a:ext>
                <a:ext uri="{FF2B5EF4-FFF2-40B4-BE49-F238E27FC236}">
                  <a16:creationId xmlns:a16="http://schemas.microsoft.com/office/drawing/2014/main" id="{00000000-0008-0000-0100-00008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0" name="Check Box 390" hidden="1">
              <a:extLst>
                <a:ext uri="{63B3BB69-23CF-44E3-9099-C40C66FF867C}">
                  <a14:compatExt spid="_x0000_s10630"/>
                </a:ext>
                <a:ext uri="{FF2B5EF4-FFF2-40B4-BE49-F238E27FC236}">
                  <a16:creationId xmlns:a16="http://schemas.microsoft.com/office/drawing/2014/main" id="{00000000-0008-0000-0100-00008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1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1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3" name="Check Box 393" hidden="1">
              <a:extLst>
                <a:ext uri="{63B3BB69-23CF-44E3-9099-C40C66FF867C}">
                  <a14:compatExt spid="_x0000_s10633"/>
                </a:ext>
                <a:ext uri="{FF2B5EF4-FFF2-40B4-BE49-F238E27FC236}">
                  <a16:creationId xmlns:a16="http://schemas.microsoft.com/office/drawing/2014/main" id="{00000000-0008-0000-01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4" name="Check Box 394" hidden="1">
              <a:extLst>
                <a:ext uri="{63B3BB69-23CF-44E3-9099-C40C66FF867C}">
                  <a14:compatExt spid="_x0000_s10634"/>
                </a:ext>
                <a:ext uri="{FF2B5EF4-FFF2-40B4-BE49-F238E27FC236}">
                  <a16:creationId xmlns:a16="http://schemas.microsoft.com/office/drawing/2014/main" id="{00000000-0008-0000-01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1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1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1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1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39" name="Check Box 399" hidden="1">
              <a:extLst>
                <a:ext uri="{63B3BB69-23CF-44E3-9099-C40C66FF867C}">
                  <a14:compatExt spid="_x0000_s10639"/>
                </a:ext>
                <a:ext uri="{FF2B5EF4-FFF2-40B4-BE49-F238E27FC236}">
                  <a16:creationId xmlns:a16="http://schemas.microsoft.com/office/drawing/2014/main" id="{00000000-0008-0000-0100-00008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0" name="Check Box 400" hidden="1">
              <a:extLst>
                <a:ext uri="{63B3BB69-23CF-44E3-9099-C40C66FF867C}">
                  <a14:compatExt spid="_x0000_s10640"/>
                </a:ext>
                <a:ext uri="{FF2B5EF4-FFF2-40B4-BE49-F238E27FC236}">
                  <a16:creationId xmlns:a16="http://schemas.microsoft.com/office/drawing/2014/main" id="{00000000-0008-0000-0100-00009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1" name="Check Box 401" hidden="1">
              <a:extLst>
                <a:ext uri="{63B3BB69-23CF-44E3-9099-C40C66FF867C}">
                  <a14:compatExt spid="_x0000_s10641"/>
                </a:ext>
                <a:ext uri="{FF2B5EF4-FFF2-40B4-BE49-F238E27FC236}">
                  <a16:creationId xmlns:a16="http://schemas.microsoft.com/office/drawing/2014/main" id="{00000000-0008-0000-0100-00009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2" name="Check Box 402" hidden="1">
              <a:extLst>
                <a:ext uri="{63B3BB69-23CF-44E3-9099-C40C66FF867C}">
                  <a14:compatExt spid="_x0000_s10642"/>
                </a:ext>
                <a:ext uri="{FF2B5EF4-FFF2-40B4-BE49-F238E27FC236}">
                  <a16:creationId xmlns:a16="http://schemas.microsoft.com/office/drawing/2014/main" id="{00000000-0008-0000-0100-00009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1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1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5" name="Check Box 405" hidden="1">
              <a:extLst>
                <a:ext uri="{63B3BB69-23CF-44E3-9099-C40C66FF867C}">
                  <a14:compatExt spid="_x0000_s10645"/>
                </a:ext>
                <a:ext uri="{FF2B5EF4-FFF2-40B4-BE49-F238E27FC236}">
                  <a16:creationId xmlns:a16="http://schemas.microsoft.com/office/drawing/2014/main" id="{00000000-0008-0000-0100-00009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6" name="Check Box 406" hidden="1">
              <a:extLst>
                <a:ext uri="{63B3BB69-23CF-44E3-9099-C40C66FF867C}">
                  <a14:compatExt spid="_x0000_s10646"/>
                </a:ext>
                <a:ext uri="{FF2B5EF4-FFF2-40B4-BE49-F238E27FC236}">
                  <a16:creationId xmlns:a16="http://schemas.microsoft.com/office/drawing/2014/main" id="{00000000-0008-0000-0100-00009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7" name="Check Box 407" hidden="1">
              <a:extLst>
                <a:ext uri="{63B3BB69-23CF-44E3-9099-C40C66FF867C}">
                  <a14:compatExt spid="_x0000_s10647"/>
                </a:ext>
                <a:ext uri="{FF2B5EF4-FFF2-40B4-BE49-F238E27FC236}">
                  <a16:creationId xmlns:a16="http://schemas.microsoft.com/office/drawing/2014/main" id="{00000000-0008-0000-0100-00009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8" name="Check Box 408" hidden="1">
              <a:extLst>
                <a:ext uri="{63B3BB69-23CF-44E3-9099-C40C66FF867C}">
                  <a14:compatExt spid="_x0000_s10648"/>
                </a:ext>
                <a:ext uri="{FF2B5EF4-FFF2-40B4-BE49-F238E27FC236}">
                  <a16:creationId xmlns:a16="http://schemas.microsoft.com/office/drawing/2014/main" id="{00000000-0008-0000-0100-00009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49" name="Check Box 409" hidden="1">
              <a:extLst>
                <a:ext uri="{63B3BB69-23CF-44E3-9099-C40C66FF867C}">
                  <a14:compatExt spid="_x0000_s10649"/>
                </a:ext>
                <a:ext uri="{FF2B5EF4-FFF2-40B4-BE49-F238E27FC236}">
                  <a16:creationId xmlns:a16="http://schemas.microsoft.com/office/drawing/2014/main" id="{00000000-0008-0000-0100-00009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65</xdr:row>
          <xdr:rowOff>0</xdr:rowOff>
        </xdr:from>
        <xdr:to>
          <xdr:col>1</xdr:col>
          <xdr:colOff>600075</xdr:colOff>
          <xdr:row>66</xdr:row>
          <xdr:rowOff>28575</xdr:rowOff>
        </xdr:to>
        <xdr:sp macro="" textlink="">
          <xdr:nvSpPr>
            <xdr:cNvPr id="10650" name="Check Box 410" hidden="1">
              <a:extLst>
                <a:ext uri="{63B3BB69-23CF-44E3-9099-C40C66FF867C}">
                  <a14:compatExt spid="_x0000_s10650"/>
                </a:ext>
                <a:ext uri="{FF2B5EF4-FFF2-40B4-BE49-F238E27FC236}">
                  <a16:creationId xmlns:a16="http://schemas.microsoft.com/office/drawing/2014/main" id="{00000000-0008-0000-0100-00009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1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1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53" name="Check Box 413" hidden="1">
              <a:extLst>
                <a:ext uri="{63B3BB69-23CF-44E3-9099-C40C66FF867C}">
                  <a14:compatExt spid="_x0000_s10653"/>
                </a:ext>
                <a:ext uri="{FF2B5EF4-FFF2-40B4-BE49-F238E27FC236}">
                  <a16:creationId xmlns:a16="http://schemas.microsoft.com/office/drawing/2014/main" id="{00000000-0008-0000-0100-00009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54" name="Check Box 414" hidden="1">
              <a:extLst>
                <a:ext uri="{63B3BB69-23CF-44E3-9099-C40C66FF867C}">
                  <a14:compatExt spid="_x0000_s10654"/>
                </a:ext>
                <a:ext uri="{FF2B5EF4-FFF2-40B4-BE49-F238E27FC236}">
                  <a16:creationId xmlns:a16="http://schemas.microsoft.com/office/drawing/2014/main" id="{00000000-0008-0000-0100-00009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1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xdr:row>
          <xdr:rowOff>0</xdr:rowOff>
        </xdr:from>
        <xdr:to>
          <xdr:col>1</xdr:col>
          <xdr:colOff>600075</xdr:colOff>
          <xdr:row>10</xdr:row>
          <xdr:rowOff>28575</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1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0</xdr:rowOff>
        </xdr:from>
        <xdr:to>
          <xdr:col>2</xdr:col>
          <xdr:colOff>600075</xdr:colOff>
          <xdr:row>11</xdr:row>
          <xdr:rowOff>19050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1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10</xdr:row>
          <xdr:rowOff>190500</xdr:rowOff>
        </xdr:from>
        <xdr:to>
          <xdr:col>2</xdr:col>
          <xdr:colOff>600075</xdr:colOff>
          <xdr:row>12</xdr:row>
          <xdr:rowOff>9525</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1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11</xdr:row>
          <xdr:rowOff>190500</xdr:rowOff>
        </xdr:from>
        <xdr:to>
          <xdr:col>2</xdr:col>
          <xdr:colOff>600075</xdr:colOff>
          <xdr:row>13</xdr:row>
          <xdr:rowOff>9525</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1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12</xdr:row>
          <xdr:rowOff>190500</xdr:rowOff>
        </xdr:from>
        <xdr:to>
          <xdr:col>2</xdr:col>
          <xdr:colOff>600075</xdr:colOff>
          <xdr:row>14</xdr:row>
          <xdr:rowOff>9525</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1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190500</xdr:rowOff>
        </xdr:from>
        <xdr:to>
          <xdr:col>2</xdr:col>
          <xdr:colOff>600075</xdr:colOff>
          <xdr:row>15</xdr:row>
          <xdr:rowOff>9525</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1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14</xdr:row>
          <xdr:rowOff>190500</xdr:rowOff>
        </xdr:from>
        <xdr:to>
          <xdr:col>2</xdr:col>
          <xdr:colOff>600075</xdr:colOff>
          <xdr:row>16</xdr:row>
          <xdr:rowOff>9525</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1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15</xdr:row>
          <xdr:rowOff>190500</xdr:rowOff>
        </xdr:from>
        <xdr:to>
          <xdr:col>2</xdr:col>
          <xdr:colOff>600075</xdr:colOff>
          <xdr:row>17</xdr:row>
          <xdr:rowOff>9525</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1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0</xdr:rowOff>
        </xdr:from>
        <xdr:to>
          <xdr:col>1</xdr:col>
          <xdr:colOff>600075</xdr:colOff>
          <xdr:row>46</xdr:row>
          <xdr:rowOff>28575</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1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0</xdr:rowOff>
        </xdr:from>
        <xdr:to>
          <xdr:col>1</xdr:col>
          <xdr:colOff>600075</xdr:colOff>
          <xdr:row>46</xdr:row>
          <xdr:rowOff>28575</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1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0</xdr:rowOff>
        </xdr:from>
        <xdr:to>
          <xdr:col>1</xdr:col>
          <xdr:colOff>600075</xdr:colOff>
          <xdr:row>46</xdr:row>
          <xdr:rowOff>28575</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1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1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69" name="Check Box 429" hidden="1">
              <a:extLst>
                <a:ext uri="{63B3BB69-23CF-44E3-9099-C40C66FF867C}">
                  <a14:compatExt spid="_x0000_s10669"/>
                </a:ext>
                <a:ext uri="{FF2B5EF4-FFF2-40B4-BE49-F238E27FC236}">
                  <a16:creationId xmlns:a16="http://schemas.microsoft.com/office/drawing/2014/main" id="{00000000-0008-0000-0100-0000A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0" name="Check Box 430" hidden="1">
              <a:extLst>
                <a:ext uri="{63B3BB69-23CF-44E3-9099-C40C66FF867C}">
                  <a14:compatExt spid="_x0000_s10670"/>
                </a:ext>
                <a:ext uri="{FF2B5EF4-FFF2-40B4-BE49-F238E27FC236}">
                  <a16:creationId xmlns:a16="http://schemas.microsoft.com/office/drawing/2014/main" id="{00000000-0008-0000-0100-0000A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1" name="Check Box 431" hidden="1">
              <a:extLst>
                <a:ext uri="{63B3BB69-23CF-44E3-9099-C40C66FF867C}">
                  <a14:compatExt spid="_x0000_s10671"/>
                </a:ext>
                <a:ext uri="{FF2B5EF4-FFF2-40B4-BE49-F238E27FC236}">
                  <a16:creationId xmlns:a16="http://schemas.microsoft.com/office/drawing/2014/main" id="{00000000-0008-0000-0100-0000A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2" name="Check Box 432" hidden="1">
              <a:extLst>
                <a:ext uri="{63B3BB69-23CF-44E3-9099-C40C66FF867C}">
                  <a14:compatExt spid="_x0000_s10672"/>
                </a:ext>
                <a:ext uri="{FF2B5EF4-FFF2-40B4-BE49-F238E27FC236}">
                  <a16:creationId xmlns:a16="http://schemas.microsoft.com/office/drawing/2014/main" id="{00000000-0008-0000-0100-0000B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3" name="Check Box 433" hidden="1">
              <a:extLst>
                <a:ext uri="{63B3BB69-23CF-44E3-9099-C40C66FF867C}">
                  <a14:compatExt spid="_x0000_s10673"/>
                </a:ext>
                <a:ext uri="{FF2B5EF4-FFF2-40B4-BE49-F238E27FC236}">
                  <a16:creationId xmlns:a16="http://schemas.microsoft.com/office/drawing/2014/main" id="{00000000-0008-0000-0100-0000B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4" name="Check Box 434" hidden="1">
              <a:extLst>
                <a:ext uri="{63B3BB69-23CF-44E3-9099-C40C66FF867C}">
                  <a14:compatExt spid="_x0000_s10674"/>
                </a:ext>
                <a:ext uri="{FF2B5EF4-FFF2-40B4-BE49-F238E27FC236}">
                  <a16:creationId xmlns:a16="http://schemas.microsoft.com/office/drawing/2014/main" id="{00000000-0008-0000-0100-0000B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1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1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7" name="Check Box 437" hidden="1">
              <a:extLst>
                <a:ext uri="{63B3BB69-23CF-44E3-9099-C40C66FF867C}">
                  <a14:compatExt spid="_x0000_s10677"/>
                </a:ext>
                <a:ext uri="{FF2B5EF4-FFF2-40B4-BE49-F238E27FC236}">
                  <a16:creationId xmlns:a16="http://schemas.microsoft.com/office/drawing/2014/main" id="{00000000-0008-0000-0100-0000B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8" name="Check Box 438" hidden="1">
              <a:extLst>
                <a:ext uri="{63B3BB69-23CF-44E3-9099-C40C66FF867C}">
                  <a14:compatExt spid="_x0000_s10678"/>
                </a:ext>
                <a:ext uri="{FF2B5EF4-FFF2-40B4-BE49-F238E27FC236}">
                  <a16:creationId xmlns:a16="http://schemas.microsoft.com/office/drawing/2014/main" id="{00000000-0008-0000-0100-0000B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1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1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1" name="Check Box 441" hidden="1">
              <a:extLst>
                <a:ext uri="{63B3BB69-23CF-44E3-9099-C40C66FF867C}">
                  <a14:compatExt spid="_x0000_s10681"/>
                </a:ext>
                <a:ext uri="{FF2B5EF4-FFF2-40B4-BE49-F238E27FC236}">
                  <a16:creationId xmlns:a16="http://schemas.microsoft.com/office/drawing/2014/main" id="{00000000-0008-0000-0100-0000B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2" name="Check Box 442" hidden="1">
              <a:extLst>
                <a:ext uri="{63B3BB69-23CF-44E3-9099-C40C66FF867C}">
                  <a14:compatExt spid="_x0000_s10682"/>
                </a:ext>
                <a:ext uri="{FF2B5EF4-FFF2-40B4-BE49-F238E27FC236}">
                  <a16:creationId xmlns:a16="http://schemas.microsoft.com/office/drawing/2014/main" id="{00000000-0008-0000-0100-0000B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1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1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5" name="Check Box 445" hidden="1">
              <a:extLst>
                <a:ext uri="{63B3BB69-23CF-44E3-9099-C40C66FF867C}">
                  <a14:compatExt spid="_x0000_s10685"/>
                </a:ext>
                <a:ext uri="{FF2B5EF4-FFF2-40B4-BE49-F238E27FC236}">
                  <a16:creationId xmlns:a16="http://schemas.microsoft.com/office/drawing/2014/main" id="{00000000-0008-0000-0100-0000B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6" name="Check Box 446" hidden="1">
              <a:extLst>
                <a:ext uri="{63B3BB69-23CF-44E3-9099-C40C66FF867C}">
                  <a14:compatExt spid="_x0000_s10686"/>
                </a:ext>
                <a:ext uri="{FF2B5EF4-FFF2-40B4-BE49-F238E27FC236}">
                  <a16:creationId xmlns:a16="http://schemas.microsoft.com/office/drawing/2014/main" id="{00000000-0008-0000-0100-0000B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7" name="Check Box 447" hidden="1">
              <a:extLst>
                <a:ext uri="{63B3BB69-23CF-44E3-9099-C40C66FF867C}">
                  <a14:compatExt spid="_x0000_s10687"/>
                </a:ext>
                <a:ext uri="{FF2B5EF4-FFF2-40B4-BE49-F238E27FC236}">
                  <a16:creationId xmlns:a16="http://schemas.microsoft.com/office/drawing/2014/main" id="{00000000-0008-0000-0100-0000B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8" name="Check Box 448" hidden="1">
              <a:extLst>
                <a:ext uri="{63B3BB69-23CF-44E3-9099-C40C66FF867C}">
                  <a14:compatExt spid="_x0000_s10688"/>
                </a:ext>
                <a:ext uri="{FF2B5EF4-FFF2-40B4-BE49-F238E27FC236}">
                  <a16:creationId xmlns:a16="http://schemas.microsoft.com/office/drawing/2014/main" id="{00000000-0008-0000-0100-0000C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89" name="Check Box 449" hidden="1">
              <a:extLst>
                <a:ext uri="{63B3BB69-23CF-44E3-9099-C40C66FF867C}">
                  <a14:compatExt spid="_x0000_s10689"/>
                </a:ext>
                <a:ext uri="{FF2B5EF4-FFF2-40B4-BE49-F238E27FC236}">
                  <a16:creationId xmlns:a16="http://schemas.microsoft.com/office/drawing/2014/main" id="{00000000-0008-0000-0100-0000C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0" name="Check Box 450" hidden="1">
              <a:extLst>
                <a:ext uri="{63B3BB69-23CF-44E3-9099-C40C66FF867C}">
                  <a14:compatExt spid="_x0000_s10690"/>
                </a:ext>
                <a:ext uri="{FF2B5EF4-FFF2-40B4-BE49-F238E27FC236}">
                  <a16:creationId xmlns:a16="http://schemas.microsoft.com/office/drawing/2014/main" id="{00000000-0008-0000-0100-0000C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1" name="Check Box 451" hidden="1">
              <a:extLst>
                <a:ext uri="{63B3BB69-23CF-44E3-9099-C40C66FF867C}">
                  <a14:compatExt spid="_x0000_s10691"/>
                </a:ext>
                <a:ext uri="{FF2B5EF4-FFF2-40B4-BE49-F238E27FC236}">
                  <a16:creationId xmlns:a16="http://schemas.microsoft.com/office/drawing/2014/main" id="{00000000-0008-0000-0100-0000C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2" name="Check Box 452" hidden="1">
              <a:extLst>
                <a:ext uri="{63B3BB69-23CF-44E3-9099-C40C66FF867C}">
                  <a14:compatExt spid="_x0000_s10692"/>
                </a:ext>
                <a:ext uri="{FF2B5EF4-FFF2-40B4-BE49-F238E27FC236}">
                  <a16:creationId xmlns:a16="http://schemas.microsoft.com/office/drawing/2014/main" id="{00000000-0008-0000-0100-0000C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3" name="Check Box 453" hidden="1">
              <a:extLst>
                <a:ext uri="{63B3BB69-23CF-44E3-9099-C40C66FF867C}">
                  <a14:compatExt spid="_x0000_s10693"/>
                </a:ext>
                <a:ext uri="{FF2B5EF4-FFF2-40B4-BE49-F238E27FC236}">
                  <a16:creationId xmlns:a16="http://schemas.microsoft.com/office/drawing/2014/main" id="{00000000-0008-0000-0100-0000C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1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1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6" name="Check Box 456" hidden="1">
              <a:extLst>
                <a:ext uri="{63B3BB69-23CF-44E3-9099-C40C66FF867C}">
                  <a14:compatExt spid="_x0000_s10696"/>
                </a:ext>
                <a:ext uri="{FF2B5EF4-FFF2-40B4-BE49-F238E27FC236}">
                  <a16:creationId xmlns:a16="http://schemas.microsoft.com/office/drawing/2014/main" id="{00000000-0008-0000-0100-0000C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7" name="Check Box 457" hidden="1">
              <a:extLst>
                <a:ext uri="{63B3BB69-23CF-44E3-9099-C40C66FF867C}">
                  <a14:compatExt spid="_x0000_s10697"/>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1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1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0" name="Check Box 460" hidden="1">
              <a:extLst>
                <a:ext uri="{63B3BB69-23CF-44E3-9099-C40C66FF867C}">
                  <a14:compatExt spid="_x0000_s10700"/>
                </a:ext>
                <a:ext uri="{FF2B5EF4-FFF2-40B4-BE49-F238E27FC236}">
                  <a16:creationId xmlns:a16="http://schemas.microsoft.com/office/drawing/2014/main" id="{00000000-0008-0000-0100-0000C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1" name="Check Box 461" hidden="1">
              <a:extLst>
                <a:ext uri="{63B3BB69-23CF-44E3-9099-C40C66FF867C}">
                  <a14:compatExt spid="_x0000_s10701"/>
                </a:ext>
                <a:ext uri="{FF2B5EF4-FFF2-40B4-BE49-F238E27FC236}">
                  <a16:creationId xmlns:a16="http://schemas.microsoft.com/office/drawing/2014/main" id="{00000000-0008-0000-0100-0000C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2" name="Check Box 462" hidden="1">
              <a:extLst>
                <a:ext uri="{63B3BB69-23CF-44E3-9099-C40C66FF867C}">
                  <a14:compatExt spid="_x0000_s10702"/>
                </a:ext>
                <a:ext uri="{FF2B5EF4-FFF2-40B4-BE49-F238E27FC236}">
                  <a16:creationId xmlns:a16="http://schemas.microsoft.com/office/drawing/2014/main" id="{00000000-0008-0000-0100-0000C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3" name="Check Box 463" hidden="1">
              <a:extLst>
                <a:ext uri="{63B3BB69-23CF-44E3-9099-C40C66FF867C}">
                  <a14:compatExt spid="_x0000_s10703"/>
                </a:ext>
                <a:ext uri="{FF2B5EF4-FFF2-40B4-BE49-F238E27FC236}">
                  <a16:creationId xmlns:a16="http://schemas.microsoft.com/office/drawing/2014/main" id="{00000000-0008-0000-0100-0000C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4" name="Check Box 464" hidden="1">
              <a:extLst>
                <a:ext uri="{63B3BB69-23CF-44E3-9099-C40C66FF867C}">
                  <a14:compatExt spid="_x0000_s10704"/>
                </a:ext>
                <a:ext uri="{FF2B5EF4-FFF2-40B4-BE49-F238E27FC236}">
                  <a16:creationId xmlns:a16="http://schemas.microsoft.com/office/drawing/2014/main" id="{00000000-0008-0000-0100-0000D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28575</xdr:rowOff>
        </xdr:to>
        <xdr:sp macro="" textlink="">
          <xdr:nvSpPr>
            <xdr:cNvPr id="10705" name="Check Box 465" hidden="1">
              <a:extLst>
                <a:ext uri="{63B3BB69-23CF-44E3-9099-C40C66FF867C}">
                  <a14:compatExt spid="_x0000_s10705"/>
                </a:ext>
                <a:ext uri="{FF2B5EF4-FFF2-40B4-BE49-F238E27FC236}">
                  <a16:creationId xmlns:a16="http://schemas.microsoft.com/office/drawing/2014/main" id="{00000000-0008-0000-0100-0000D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1</xdr:col>
          <xdr:colOff>600075</xdr:colOff>
          <xdr:row>68</xdr:row>
          <xdr:rowOff>28575</xdr:rowOff>
        </xdr:to>
        <xdr:sp macro="" textlink="">
          <xdr:nvSpPr>
            <xdr:cNvPr id="10706" name="Check Box 466" hidden="1">
              <a:extLst>
                <a:ext uri="{63B3BB69-23CF-44E3-9099-C40C66FF867C}">
                  <a14:compatExt spid="_x0000_s10706"/>
                </a:ext>
                <a:ext uri="{FF2B5EF4-FFF2-40B4-BE49-F238E27FC236}">
                  <a16:creationId xmlns:a16="http://schemas.microsoft.com/office/drawing/2014/main" id="{00000000-0008-0000-0100-0000D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1</xdr:col>
          <xdr:colOff>600075</xdr:colOff>
          <xdr:row>68</xdr:row>
          <xdr:rowOff>28575</xdr:rowOff>
        </xdr:to>
        <xdr:sp macro="" textlink="">
          <xdr:nvSpPr>
            <xdr:cNvPr id="10707" name="Check Box 467" hidden="1">
              <a:extLst>
                <a:ext uri="{63B3BB69-23CF-44E3-9099-C40C66FF867C}">
                  <a14:compatExt spid="_x0000_s10707"/>
                </a:ext>
                <a:ext uri="{FF2B5EF4-FFF2-40B4-BE49-F238E27FC236}">
                  <a16:creationId xmlns:a16="http://schemas.microsoft.com/office/drawing/2014/main" id="{00000000-0008-0000-0100-0000D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1</xdr:col>
          <xdr:colOff>600075</xdr:colOff>
          <xdr:row>68</xdr:row>
          <xdr:rowOff>28575</xdr:rowOff>
        </xdr:to>
        <xdr:sp macro="" textlink="">
          <xdr:nvSpPr>
            <xdr:cNvPr id="10708" name="Check Box 468" hidden="1">
              <a:extLst>
                <a:ext uri="{63B3BB69-23CF-44E3-9099-C40C66FF867C}">
                  <a14:compatExt spid="_x0000_s10708"/>
                </a:ext>
                <a:ext uri="{FF2B5EF4-FFF2-40B4-BE49-F238E27FC236}">
                  <a16:creationId xmlns:a16="http://schemas.microsoft.com/office/drawing/2014/main" id="{00000000-0008-0000-0100-0000D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1</xdr:col>
          <xdr:colOff>600075</xdr:colOff>
          <xdr:row>68</xdr:row>
          <xdr:rowOff>28575</xdr:rowOff>
        </xdr:to>
        <xdr:sp macro="" textlink="">
          <xdr:nvSpPr>
            <xdr:cNvPr id="10709" name="Check Box 469" hidden="1">
              <a:extLst>
                <a:ext uri="{63B3BB69-23CF-44E3-9099-C40C66FF867C}">
                  <a14:compatExt spid="_x0000_s10709"/>
                </a:ext>
                <a:ext uri="{FF2B5EF4-FFF2-40B4-BE49-F238E27FC236}">
                  <a16:creationId xmlns:a16="http://schemas.microsoft.com/office/drawing/2014/main" id="{00000000-0008-0000-0100-0000D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0</xdr:rowOff>
        </xdr:from>
        <xdr:to>
          <xdr:col>1</xdr:col>
          <xdr:colOff>600075</xdr:colOff>
          <xdr:row>68</xdr:row>
          <xdr:rowOff>28575</xdr:rowOff>
        </xdr:to>
        <xdr:sp macro="" textlink="">
          <xdr:nvSpPr>
            <xdr:cNvPr id="10710" name="Check Box 470" hidden="1">
              <a:extLst>
                <a:ext uri="{63B3BB69-23CF-44E3-9099-C40C66FF867C}">
                  <a14:compatExt spid="_x0000_s10710"/>
                </a:ext>
                <a:ext uri="{FF2B5EF4-FFF2-40B4-BE49-F238E27FC236}">
                  <a16:creationId xmlns:a16="http://schemas.microsoft.com/office/drawing/2014/main" id="{00000000-0008-0000-0100-0000D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22</xdr:row>
          <xdr:rowOff>0</xdr:rowOff>
        </xdr:from>
        <xdr:to>
          <xdr:col>1</xdr:col>
          <xdr:colOff>600075</xdr:colOff>
          <xdr:row>23</xdr:row>
          <xdr:rowOff>28575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21</xdr:row>
          <xdr:rowOff>0</xdr:rowOff>
        </xdr:from>
        <xdr:to>
          <xdr:col>1</xdr:col>
          <xdr:colOff>600075</xdr:colOff>
          <xdr:row>22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31</xdr:row>
          <xdr:rowOff>0</xdr:rowOff>
        </xdr:from>
        <xdr:to>
          <xdr:col>1</xdr:col>
          <xdr:colOff>600075</xdr:colOff>
          <xdr:row>32</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0</xdr:rowOff>
        </xdr:from>
        <xdr:to>
          <xdr:col>1</xdr:col>
          <xdr:colOff>600075</xdr:colOff>
          <xdr:row>31</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38</xdr:row>
          <xdr:rowOff>0</xdr:rowOff>
        </xdr:from>
        <xdr:to>
          <xdr:col>1</xdr:col>
          <xdr:colOff>600075</xdr:colOff>
          <xdr:row>39</xdr:row>
          <xdr:rowOff>28575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37</xdr:row>
          <xdr:rowOff>0</xdr:rowOff>
        </xdr:from>
        <xdr:to>
          <xdr:col>1</xdr:col>
          <xdr:colOff>600075</xdr:colOff>
          <xdr:row>38</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0</xdr:rowOff>
        </xdr:from>
        <xdr:to>
          <xdr:col>1</xdr:col>
          <xdr:colOff>600075</xdr:colOff>
          <xdr:row>46</xdr:row>
          <xdr:rowOff>28575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0</xdr:rowOff>
        </xdr:from>
        <xdr:to>
          <xdr:col>1</xdr:col>
          <xdr:colOff>600075</xdr:colOff>
          <xdr:row>45</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28575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28575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28575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28575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28575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28575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63</xdr:row>
          <xdr:rowOff>28575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66</xdr:row>
          <xdr:rowOff>219075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9525</xdr:rowOff>
        </xdr:from>
        <xdr:to>
          <xdr:col>1</xdr:col>
          <xdr:colOff>600075</xdr:colOff>
          <xdr:row>67</xdr:row>
          <xdr:rowOff>228600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71</xdr:row>
          <xdr:rowOff>0</xdr:rowOff>
        </xdr:from>
        <xdr:to>
          <xdr:col>1</xdr:col>
          <xdr:colOff>600075</xdr:colOff>
          <xdr:row>71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72</xdr:row>
          <xdr:rowOff>9525</xdr:rowOff>
        </xdr:from>
        <xdr:to>
          <xdr:col>1</xdr:col>
          <xdr:colOff>600075</xdr:colOff>
          <xdr:row>72</xdr:row>
          <xdr:rowOff>228600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85</xdr:row>
          <xdr:rowOff>0</xdr:rowOff>
        </xdr:from>
        <xdr:to>
          <xdr:col>1</xdr:col>
          <xdr:colOff>600075</xdr:colOff>
          <xdr:row>86</xdr:row>
          <xdr:rowOff>28575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84</xdr:row>
          <xdr:rowOff>0</xdr:rowOff>
        </xdr:from>
        <xdr:to>
          <xdr:col>1</xdr:col>
          <xdr:colOff>600075</xdr:colOff>
          <xdr:row>85</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86</xdr:row>
          <xdr:rowOff>0</xdr:rowOff>
        </xdr:from>
        <xdr:to>
          <xdr:col>1</xdr:col>
          <xdr:colOff>600075</xdr:colOff>
          <xdr:row>87</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87</xdr:row>
          <xdr:rowOff>0</xdr:rowOff>
        </xdr:from>
        <xdr:to>
          <xdr:col>1</xdr:col>
          <xdr:colOff>600075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93</xdr:row>
          <xdr:rowOff>0</xdr:rowOff>
        </xdr:from>
        <xdr:to>
          <xdr:col>1</xdr:col>
          <xdr:colOff>600075</xdr:colOff>
          <xdr:row>94</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94</xdr:row>
          <xdr:rowOff>0</xdr:rowOff>
        </xdr:from>
        <xdr:to>
          <xdr:col>1</xdr:col>
          <xdr:colOff>600075</xdr:colOff>
          <xdr:row>95</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95</xdr:row>
          <xdr:rowOff>0</xdr:rowOff>
        </xdr:from>
        <xdr:to>
          <xdr:col>1</xdr:col>
          <xdr:colOff>600075</xdr:colOff>
          <xdr:row>96</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105</xdr:row>
          <xdr:rowOff>0</xdr:rowOff>
        </xdr:from>
        <xdr:to>
          <xdr:col>1</xdr:col>
          <xdr:colOff>600075</xdr:colOff>
          <xdr:row>106</xdr:row>
          <xdr:rowOff>28575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105</xdr:row>
          <xdr:rowOff>0</xdr:rowOff>
        </xdr:from>
        <xdr:to>
          <xdr:col>1</xdr:col>
          <xdr:colOff>600075</xdr:colOff>
          <xdr:row>106</xdr:row>
          <xdr:rowOff>28575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106</xdr:row>
          <xdr:rowOff>0</xdr:rowOff>
        </xdr:from>
        <xdr:to>
          <xdr:col>1</xdr:col>
          <xdr:colOff>600075</xdr:colOff>
          <xdr:row>107</xdr:row>
          <xdr:rowOff>28575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107</xdr:row>
          <xdr:rowOff>0</xdr:rowOff>
        </xdr:from>
        <xdr:to>
          <xdr:col>1</xdr:col>
          <xdr:colOff>600075</xdr:colOff>
          <xdr:row>108</xdr:row>
          <xdr:rowOff>28575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114</xdr:row>
          <xdr:rowOff>0</xdr:rowOff>
        </xdr:from>
        <xdr:to>
          <xdr:col>1</xdr:col>
          <xdr:colOff>600075</xdr:colOff>
          <xdr:row>115</xdr:row>
          <xdr:rowOff>28575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113</xdr:row>
          <xdr:rowOff>0</xdr:rowOff>
        </xdr:from>
        <xdr:to>
          <xdr:col>1</xdr:col>
          <xdr:colOff>600075</xdr:colOff>
          <xdr:row>114</xdr:row>
          <xdr:rowOff>28575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115</xdr:row>
          <xdr:rowOff>0</xdr:rowOff>
        </xdr:from>
        <xdr:to>
          <xdr:col>1</xdr:col>
          <xdr:colOff>600075</xdr:colOff>
          <xdr:row>116</xdr:row>
          <xdr:rowOff>28575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122</xdr:row>
          <xdr:rowOff>0</xdr:rowOff>
        </xdr:from>
        <xdr:to>
          <xdr:col>1</xdr:col>
          <xdr:colOff>600075</xdr:colOff>
          <xdr:row>123</xdr:row>
          <xdr:rowOff>28575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121</xdr:row>
          <xdr:rowOff>0</xdr:rowOff>
        </xdr:from>
        <xdr:to>
          <xdr:col>1</xdr:col>
          <xdr:colOff>600075</xdr:colOff>
          <xdr:row>122</xdr:row>
          <xdr:rowOff>28575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123</xdr:row>
          <xdr:rowOff>0</xdr:rowOff>
        </xdr:from>
        <xdr:to>
          <xdr:col>1</xdr:col>
          <xdr:colOff>600075</xdr:colOff>
          <xdr:row>124</xdr:row>
          <xdr:rowOff>28575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132</xdr:row>
          <xdr:rowOff>0</xdr:rowOff>
        </xdr:from>
        <xdr:to>
          <xdr:col>1</xdr:col>
          <xdr:colOff>600075</xdr:colOff>
          <xdr:row>133</xdr:row>
          <xdr:rowOff>28575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131</xdr:row>
          <xdr:rowOff>0</xdr:rowOff>
        </xdr:from>
        <xdr:to>
          <xdr:col>1</xdr:col>
          <xdr:colOff>600075</xdr:colOff>
          <xdr:row>132</xdr:row>
          <xdr:rowOff>28575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137</xdr:row>
          <xdr:rowOff>0</xdr:rowOff>
        </xdr:from>
        <xdr:to>
          <xdr:col>1</xdr:col>
          <xdr:colOff>600075</xdr:colOff>
          <xdr:row>138</xdr:row>
          <xdr:rowOff>28575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143</xdr:row>
          <xdr:rowOff>0</xdr:rowOff>
        </xdr:from>
        <xdr:to>
          <xdr:col>1</xdr:col>
          <xdr:colOff>600075</xdr:colOff>
          <xdr:row>144</xdr:row>
          <xdr:rowOff>28575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142</xdr:row>
          <xdr:rowOff>0</xdr:rowOff>
        </xdr:from>
        <xdr:to>
          <xdr:col>1</xdr:col>
          <xdr:colOff>600075</xdr:colOff>
          <xdr:row>143</xdr:row>
          <xdr:rowOff>28575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144</xdr:row>
          <xdr:rowOff>0</xdr:rowOff>
        </xdr:from>
        <xdr:to>
          <xdr:col>1</xdr:col>
          <xdr:colOff>600075</xdr:colOff>
          <xdr:row>145</xdr:row>
          <xdr:rowOff>28575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150</xdr:row>
          <xdr:rowOff>0</xdr:rowOff>
        </xdr:from>
        <xdr:to>
          <xdr:col>1</xdr:col>
          <xdr:colOff>600075</xdr:colOff>
          <xdr:row>151</xdr:row>
          <xdr:rowOff>28575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151</xdr:row>
          <xdr:rowOff>0</xdr:rowOff>
        </xdr:from>
        <xdr:to>
          <xdr:col>1</xdr:col>
          <xdr:colOff>600075</xdr:colOff>
          <xdr:row>152</xdr:row>
          <xdr:rowOff>28575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171</xdr:row>
          <xdr:rowOff>47625</xdr:rowOff>
        </xdr:from>
        <xdr:to>
          <xdr:col>5</xdr:col>
          <xdr:colOff>504825</xdr:colOff>
          <xdr:row>172</xdr:row>
          <xdr:rowOff>104775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171</xdr:row>
          <xdr:rowOff>47625</xdr:rowOff>
        </xdr:from>
        <xdr:to>
          <xdr:col>6</xdr:col>
          <xdr:colOff>504825</xdr:colOff>
          <xdr:row>172</xdr:row>
          <xdr:rowOff>104775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171</xdr:row>
          <xdr:rowOff>47625</xdr:rowOff>
        </xdr:from>
        <xdr:to>
          <xdr:col>7</xdr:col>
          <xdr:colOff>504825</xdr:colOff>
          <xdr:row>172</xdr:row>
          <xdr:rowOff>104775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171</xdr:row>
          <xdr:rowOff>47625</xdr:rowOff>
        </xdr:from>
        <xdr:to>
          <xdr:col>8</xdr:col>
          <xdr:colOff>504825</xdr:colOff>
          <xdr:row>172</xdr:row>
          <xdr:rowOff>104775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180</xdr:row>
          <xdr:rowOff>47625</xdr:rowOff>
        </xdr:from>
        <xdr:to>
          <xdr:col>5</xdr:col>
          <xdr:colOff>504825</xdr:colOff>
          <xdr:row>181</xdr:row>
          <xdr:rowOff>104775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180</xdr:row>
          <xdr:rowOff>47625</xdr:rowOff>
        </xdr:from>
        <xdr:to>
          <xdr:col>6</xdr:col>
          <xdr:colOff>504825</xdr:colOff>
          <xdr:row>181</xdr:row>
          <xdr:rowOff>104775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180</xdr:row>
          <xdr:rowOff>47625</xdr:rowOff>
        </xdr:from>
        <xdr:to>
          <xdr:col>7</xdr:col>
          <xdr:colOff>504825</xdr:colOff>
          <xdr:row>181</xdr:row>
          <xdr:rowOff>104775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47625</xdr:rowOff>
        </xdr:from>
        <xdr:to>
          <xdr:col>8</xdr:col>
          <xdr:colOff>504825</xdr:colOff>
          <xdr:row>181</xdr:row>
          <xdr:rowOff>104775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189</xdr:row>
          <xdr:rowOff>47625</xdr:rowOff>
        </xdr:from>
        <xdr:to>
          <xdr:col>5</xdr:col>
          <xdr:colOff>504825</xdr:colOff>
          <xdr:row>190</xdr:row>
          <xdr:rowOff>104775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189</xdr:row>
          <xdr:rowOff>47625</xdr:rowOff>
        </xdr:from>
        <xdr:to>
          <xdr:col>6</xdr:col>
          <xdr:colOff>504825</xdr:colOff>
          <xdr:row>190</xdr:row>
          <xdr:rowOff>104775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189</xdr:row>
          <xdr:rowOff>47625</xdr:rowOff>
        </xdr:from>
        <xdr:to>
          <xdr:col>7</xdr:col>
          <xdr:colOff>504825</xdr:colOff>
          <xdr:row>190</xdr:row>
          <xdr:rowOff>104775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189</xdr:row>
          <xdr:rowOff>47625</xdr:rowOff>
        </xdr:from>
        <xdr:to>
          <xdr:col>8</xdr:col>
          <xdr:colOff>504825</xdr:colOff>
          <xdr:row>190</xdr:row>
          <xdr:rowOff>104775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198</xdr:row>
          <xdr:rowOff>47625</xdr:rowOff>
        </xdr:from>
        <xdr:to>
          <xdr:col>5</xdr:col>
          <xdr:colOff>504825</xdr:colOff>
          <xdr:row>199</xdr:row>
          <xdr:rowOff>104775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198</xdr:row>
          <xdr:rowOff>47625</xdr:rowOff>
        </xdr:from>
        <xdr:to>
          <xdr:col>6</xdr:col>
          <xdr:colOff>504825</xdr:colOff>
          <xdr:row>199</xdr:row>
          <xdr:rowOff>104775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198</xdr:row>
          <xdr:rowOff>47625</xdr:rowOff>
        </xdr:from>
        <xdr:to>
          <xdr:col>7</xdr:col>
          <xdr:colOff>504825</xdr:colOff>
          <xdr:row>199</xdr:row>
          <xdr:rowOff>104775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198</xdr:row>
          <xdr:rowOff>47625</xdr:rowOff>
        </xdr:from>
        <xdr:to>
          <xdr:col>8</xdr:col>
          <xdr:colOff>504825</xdr:colOff>
          <xdr:row>199</xdr:row>
          <xdr:rowOff>104775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207</xdr:row>
          <xdr:rowOff>47625</xdr:rowOff>
        </xdr:from>
        <xdr:to>
          <xdr:col>5</xdr:col>
          <xdr:colOff>504825</xdr:colOff>
          <xdr:row>208</xdr:row>
          <xdr:rowOff>104775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207</xdr:row>
          <xdr:rowOff>47625</xdr:rowOff>
        </xdr:from>
        <xdr:to>
          <xdr:col>6</xdr:col>
          <xdr:colOff>504825</xdr:colOff>
          <xdr:row>208</xdr:row>
          <xdr:rowOff>104775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3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207</xdr:row>
          <xdr:rowOff>47625</xdr:rowOff>
        </xdr:from>
        <xdr:to>
          <xdr:col>7</xdr:col>
          <xdr:colOff>504825</xdr:colOff>
          <xdr:row>208</xdr:row>
          <xdr:rowOff>104775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3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207</xdr:row>
          <xdr:rowOff>47625</xdr:rowOff>
        </xdr:from>
        <xdr:to>
          <xdr:col>8</xdr:col>
          <xdr:colOff>504825</xdr:colOff>
          <xdr:row>208</xdr:row>
          <xdr:rowOff>104775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3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315</xdr:row>
          <xdr:rowOff>142875</xdr:rowOff>
        </xdr:from>
        <xdr:to>
          <xdr:col>8</xdr:col>
          <xdr:colOff>561975</xdr:colOff>
          <xdr:row>367</xdr:row>
          <xdr:rowOff>19050</xdr:rowOff>
        </xdr:to>
        <xdr:sp macro="" textlink="">
          <xdr:nvSpPr>
            <xdr:cNvPr id="12353" name="Object 65" hidden="1">
              <a:extLst>
                <a:ext uri="{63B3BB69-23CF-44E3-9099-C40C66FF867C}">
                  <a14:compatExt spid="_x0000_s12353"/>
                </a:ext>
                <a:ext uri="{FF2B5EF4-FFF2-40B4-BE49-F238E27FC236}">
                  <a16:creationId xmlns:a16="http://schemas.microsoft.com/office/drawing/2014/main" id="{00000000-0008-0000-0300-0000413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216</xdr:row>
          <xdr:rowOff>47625</xdr:rowOff>
        </xdr:from>
        <xdr:to>
          <xdr:col>5</xdr:col>
          <xdr:colOff>504825</xdr:colOff>
          <xdr:row>217</xdr:row>
          <xdr:rowOff>104775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3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216</xdr:row>
          <xdr:rowOff>47625</xdr:rowOff>
        </xdr:from>
        <xdr:to>
          <xdr:col>6</xdr:col>
          <xdr:colOff>504825</xdr:colOff>
          <xdr:row>217</xdr:row>
          <xdr:rowOff>104775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3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216</xdr:row>
          <xdr:rowOff>47625</xdr:rowOff>
        </xdr:from>
        <xdr:to>
          <xdr:col>7</xdr:col>
          <xdr:colOff>504825</xdr:colOff>
          <xdr:row>217</xdr:row>
          <xdr:rowOff>104775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3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216</xdr:row>
          <xdr:rowOff>47625</xdr:rowOff>
        </xdr:from>
        <xdr:to>
          <xdr:col>8</xdr:col>
          <xdr:colOff>504825</xdr:colOff>
          <xdr:row>217</xdr:row>
          <xdr:rowOff>104775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3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225</xdr:row>
          <xdr:rowOff>47625</xdr:rowOff>
        </xdr:from>
        <xdr:to>
          <xdr:col>5</xdr:col>
          <xdr:colOff>504825</xdr:colOff>
          <xdr:row>226</xdr:row>
          <xdr:rowOff>104775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3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225</xdr:row>
          <xdr:rowOff>47625</xdr:rowOff>
        </xdr:from>
        <xdr:to>
          <xdr:col>6</xdr:col>
          <xdr:colOff>504825</xdr:colOff>
          <xdr:row>226</xdr:row>
          <xdr:rowOff>104775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3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225</xdr:row>
          <xdr:rowOff>47625</xdr:rowOff>
        </xdr:from>
        <xdr:to>
          <xdr:col>7</xdr:col>
          <xdr:colOff>504825</xdr:colOff>
          <xdr:row>226</xdr:row>
          <xdr:rowOff>104775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3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225</xdr:row>
          <xdr:rowOff>47625</xdr:rowOff>
        </xdr:from>
        <xdr:to>
          <xdr:col>8</xdr:col>
          <xdr:colOff>504825</xdr:colOff>
          <xdr:row>226</xdr:row>
          <xdr:rowOff>104775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3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234</xdr:row>
          <xdr:rowOff>47625</xdr:rowOff>
        </xdr:from>
        <xdr:to>
          <xdr:col>5</xdr:col>
          <xdr:colOff>504825</xdr:colOff>
          <xdr:row>235</xdr:row>
          <xdr:rowOff>104775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3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234</xdr:row>
          <xdr:rowOff>47625</xdr:rowOff>
        </xdr:from>
        <xdr:to>
          <xdr:col>6</xdr:col>
          <xdr:colOff>504825</xdr:colOff>
          <xdr:row>235</xdr:row>
          <xdr:rowOff>104775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3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234</xdr:row>
          <xdr:rowOff>47625</xdr:rowOff>
        </xdr:from>
        <xdr:to>
          <xdr:col>7</xdr:col>
          <xdr:colOff>504825</xdr:colOff>
          <xdr:row>235</xdr:row>
          <xdr:rowOff>104775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3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234</xdr:row>
          <xdr:rowOff>47625</xdr:rowOff>
        </xdr:from>
        <xdr:to>
          <xdr:col>8</xdr:col>
          <xdr:colOff>504825</xdr:colOff>
          <xdr:row>235</xdr:row>
          <xdr:rowOff>104775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3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243</xdr:row>
          <xdr:rowOff>47625</xdr:rowOff>
        </xdr:from>
        <xdr:to>
          <xdr:col>5</xdr:col>
          <xdr:colOff>504825</xdr:colOff>
          <xdr:row>244</xdr:row>
          <xdr:rowOff>104775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3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243</xdr:row>
          <xdr:rowOff>47625</xdr:rowOff>
        </xdr:from>
        <xdr:to>
          <xdr:col>6</xdr:col>
          <xdr:colOff>504825</xdr:colOff>
          <xdr:row>244</xdr:row>
          <xdr:rowOff>104775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3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243</xdr:row>
          <xdr:rowOff>47625</xdr:rowOff>
        </xdr:from>
        <xdr:to>
          <xdr:col>7</xdr:col>
          <xdr:colOff>504825</xdr:colOff>
          <xdr:row>244</xdr:row>
          <xdr:rowOff>104775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3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243</xdr:row>
          <xdr:rowOff>47625</xdr:rowOff>
        </xdr:from>
        <xdr:to>
          <xdr:col>8</xdr:col>
          <xdr:colOff>504825</xdr:colOff>
          <xdr:row>244</xdr:row>
          <xdr:rowOff>104775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3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252</xdr:row>
          <xdr:rowOff>47625</xdr:rowOff>
        </xdr:from>
        <xdr:to>
          <xdr:col>5</xdr:col>
          <xdr:colOff>504825</xdr:colOff>
          <xdr:row>253</xdr:row>
          <xdr:rowOff>104775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3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252</xdr:row>
          <xdr:rowOff>47625</xdr:rowOff>
        </xdr:from>
        <xdr:to>
          <xdr:col>6</xdr:col>
          <xdr:colOff>504825</xdr:colOff>
          <xdr:row>253</xdr:row>
          <xdr:rowOff>104775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3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252</xdr:row>
          <xdr:rowOff>47625</xdr:rowOff>
        </xdr:from>
        <xdr:to>
          <xdr:col>7</xdr:col>
          <xdr:colOff>504825</xdr:colOff>
          <xdr:row>253</xdr:row>
          <xdr:rowOff>104775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3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252</xdr:row>
          <xdr:rowOff>47625</xdr:rowOff>
        </xdr:from>
        <xdr:to>
          <xdr:col>8</xdr:col>
          <xdr:colOff>504825</xdr:colOff>
          <xdr:row>253</xdr:row>
          <xdr:rowOff>104775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3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261</xdr:row>
          <xdr:rowOff>47625</xdr:rowOff>
        </xdr:from>
        <xdr:to>
          <xdr:col>5</xdr:col>
          <xdr:colOff>504825</xdr:colOff>
          <xdr:row>262</xdr:row>
          <xdr:rowOff>104775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3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261</xdr:row>
          <xdr:rowOff>47625</xdr:rowOff>
        </xdr:from>
        <xdr:to>
          <xdr:col>6</xdr:col>
          <xdr:colOff>504825</xdr:colOff>
          <xdr:row>262</xdr:row>
          <xdr:rowOff>104775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3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261</xdr:row>
          <xdr:rowOff>47625</xdr:rowOff>
        </xdr:from>
        <xdr:to>
          <xdr:col>7</xdr:col>
          <xdr:colOff>504825</xdr:colOff>
          <xdr:row>262</xdr:row>
          <xdr:rowOff>104775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3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261</xdr:row>
          <xdr:rowOff>47625</xdr:rowOff>
        </xdr:from>
        <xdr:to>
          <xdr:col>8</xdr:col>
          <xdr:colOff>504825</xdr:colOff>
          <xdr:row>262</xdr:row>
          <xdr:rowOff>104775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3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270</xdr:row>
          <xdr:rowOff>47625</xdr:rowOff>
        </xdr:from>
        <xdr:to>
          <xdr:col>5</xdr:col>
          <xdr:colOff>504825</xdr:colOff>
          <xdr:row>271</xdr:row>
          <xdr:rowOff>104775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3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270</xdr:row>
          <xdr:rowOff>47625</xdr:rowOff>
        </xdr:from>
        <xdr:to>
          <xdr:col>6</xdr:col>
          <xdr:colOff>504825</xdr:colOff>
          <xdr:row>271</xdr:row>
          <xdr:rowOff>104775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3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270</xdr:row>
          <xdr:rowOff>47625</xdr:rowOff>
        </xdr:from>
        <xdr:to>
          <xdr:col>7</xdr:col>
          <xdr:colOff>504825</xdr:colOff>
          <xdr:row>271</xdr:row>
          <xdr:rowOff>104775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3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270</xdr:row>
          <xdr:rowOff>47625</xdr:rowOff>
        </xdr:from>
        <xdr:to>
          <xdr:col>8</xdr:col>
          <xdr:colOff>504825</xdr:colOff>
          <xdr:row>271</xdr:row>
          <xdr:rowOff>104775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3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279</xdr:row>
          <xdr:rowOff>47625</xdr:rowOff>
        </xdr:from>
        <xdr:to>
          <xdr:col>5</xdr:col>
          <xdr:colOff>504825</xdr:colOff>
          <xdr:row>280</xdr:row>
          <xdr:rowOff>104775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3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279</xdr:row>
          <xdr:rowOff>47625</xdr:rowOff>
        </xdr:from>
        <xdr:to>
          <xdr:col>6</xdr:col>
          <xdr:colOff>504825</xdr:colOff>
          <xdr:row>280</xdr:row>
          <xdr:rowOff>104775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3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279</xdr:row>
          <xdr:rowOff>47625</xdr:rowOff>
        </xdr:from>
        <xdr:to>
          <xdr:col>7</xdr:col>
          <xdr:colOff>504825</xdr:colOff>
          <xdr:row>280</xdr:row>
          <xdr:rowOff>104775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3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279</xdr:row>
          <xdr:rowOff>47625</xdr:rowOff>
        </xdr:from>
        <xdr:to>
          <xdr:col>8</xdr:col>
          <xdr:colOff>504825</xdr:colOff>
          <xdr:row>280</xdr:row>
          <xdr:rowOff>104775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3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288</xdr:row>
          <xdr:rowOff>47625</xdr:rowOff>
        </xdr:from>
        <xdr:to>
          <xdr:col>5</xdr:col>
          <xdr:colOff>504825</xdr:colOff>
          <xdr:row>289</xdr:row>
          <xdr:rowOff>104775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3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288</xdr:row>
          <xdr:rowOff>47625</xdr:rowOff>
        </xdr:from>
        <xdr:to>
          <xdr:col>6</xdr:col>
          <xdr:colOff>504825</xdr:colOff>
          <xdr:row>289</xdr:row>
          <xdr:rowOff>104775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3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288</xdr:row>
          <xdr:rowOff>47625</xdr:rowOff>
        </xdr:from>
        <xdr:to>
          <xdr:col>7</xdr:col>
          <xdr:colOff>504825</xdr:colOff>
          <xdr:row>289</xdr:row>
          <xdr:rowOff>104775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3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288</xdr:row>
          <xdr:rowOff>47625</xdr:rowOff>
        </xdr:from>
        <xdr:to>
          <xdr:col>8</xdr:col>
          <xdr:colOff>504825</xdr:colOff>
          <xdr:row>289</xdr:row>
          <xdr:rowOff>104775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3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297</xdr:row>
          <xdr:rowOff>47625</xdr:rowOff>
        </xdr:from>
        <xdr:to>
          <xdr:col>5</xdr:col>
          <xdr:colOff>504825</xdr:colOff>
          <xdr:row>298</xdr:row>
          <xdr:rowOff>104775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3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297</xdr:row>
          <xdr:rowOff>47625</xdr:rowOff>
        </xdr:from>
        <xdr:to>
          <xdr:col>6</xdr:col>
          <xdr:colOff>504825</xdr:colOff>
          <xdr:row>298</xdr:row>
          <xdr:rowOff>104775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3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297</xdr:row>
          <xdr:rowOff>47625</xdr:rowOff>
        </xdr:from>
        <xdr:to>
          <xdr:col>7</xdr:col>
          <xdr:colOff>504825</xdr:colOff>
          <xdr:row>298</xdr:row>
          <xdr:rowOff>104775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3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297</xdr:row>
          <xdr:rowOff>47625</xdr:rowOff>
        </xdr:from>
        <xdr:to>
          <xdr:col>8</xdr:col>
          <xdr:colOff>504825</xdr:colOff>
          <xdr:row>298</xdr:row>
          <xdr:rowOff>104775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3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306</xdr:row>
          <xdr:rowOff>47625</xdr:rowOff>
        </xdr:from>
        <xdr:to>
          <xdr:col>5</xdr:col>
          <xdr:colOff>504825</xdr:colOff>
          <xdr:row>307</xdr:row>
          <xdr:rowOff>104775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3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306</xdr:row>
          <xdr:rowOff>47625</xdr:rowOff>
        </xdr:from>
        <xdr:to>
          <xdr:col>6</xdr:col>
          <xdr:colOff>504825</xdr:colOff>
          <xdr:row>307</xdr:row>
          <xdr:rowOff>104775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3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306</xdr:row>
          <xdr:rowOff>47625</xdr:rowOff>
        </xdr:from>
        <xdr:to>
          <xdr:col>7</xdr:col>
          <xdr:colOff>504825</xdr:colOff>
          <xdr:row>307</xdr:row>
          <xdr:rowOff>104775</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3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306</xdr:row>
          <xdr:rowOff>47625</xdr:rowOff>
        </xdr:from>
        <xdr:to>
          <xdr:col>8</xdr:col>
          <xdr:colOff>504825</xdr:colOff>
          <xdr:row>307</xdr:row>
          <xdr:rowOff>104775</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3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295275</xdr:colOff>
          <xdr:row>22</xdr:row>
          <xdr:rowOff>0</xdr:rowOff>
        </xdr:from>
        <xdr:to>
          <xdr:col>1</xdr:col>
          <xdr:colOff>600075</xdr:colOff>
          <xdr:row>23</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21</xdr:row>
          <xdr:rowOff>0</xdr:rowOff>
        </xdr:from>
        <xdr:to>
          <xdr:col>1</xdr:col>
          <xdr:colOff>600075</xdr:colOff>
          <xdr:row>22</xdr:row>
          <xdr:rowOff>57150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31</xdr:row>
          <xdr:rowOff>0</xdr:rowOff>
        </xdr:from>
        <xdr:to>
          <xdr:col>1</xdr:col>
          <xdr:colOff>600075</xdr:colOff>
          <xdr:row>32</xdr:row>
          <xdr:rowOff>57150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30</xdr:row>
          <xdr:rowOff>0</xdr:rowOff>
        </xdr:from>
        <xdr:to>
          <xdr:col>1</xdr:col>
          <xdr:colOff>600075</xdr:colOff>
          <xdr:row>31</xdr:row>
          <xdr:rowOff>57150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38</xdr:row>
          <xdr:rowOff>0</xdr:rowOff>
        </xdr:from>
        <xdr:to>
          <xdr:col>1</xdr:col>
          <xdr:colOff>600075</xdr:colOff>
          <xdr:row>39</xdr:row>
          <xdr:rowOff>57150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4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37</xdr:row>
          <xdr:rowOff>0</xdr:rowOff>
        </xdr:from>
        <xdr:to>
          <xdr:col>1</xdr:col>
          <xdr:colOff>600075</xdr:colOff>
          <xdr:row>38</xdr:row>
          <xdr:rowOff>57150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45</xdr:row>
          <xdr:rowOff>0</xdr:rowOff>
        </xdr:from>
        <xdr:to>
          <xdr:col>1</xdr:col>
          <xdr:colOff>600075</xdr:colOff>
          <xdr:row>46</xdr:row>
          <xdr:rowOff>57150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4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44</xdr:row>
          <xdr:rowOff>0</xdr:rowOff>
        </xdr:from>
        <xdr:to>
          <xdr:col>1</xdr:col>
          <xdr:colOff>600075</xdr:colOff>
          <xdr:row>45</xdr:row>
          <xdr:rowOff>57150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4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52</xdr:row>
          <xdr:rowOff>0</xdr:rowOff>
        </xdr:from>
        <xdr:to>
          <xdr:col>1</xdr:col>
          <xdr:colOff>600075</xdr:colOff>
          <xdr:row>53</xdr:row>
          <xdr:rowOff>57150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4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51</xdr:row>
          <xdr:rowOff>0</xdr:rowOff>
        </xdr:from>
        <xdr:to>
          <xdr:col>1</xdr:col>
          <xdr:colOff>600075</xdr:colOff>
          <xdr:row>52</xdr:row>
          <xdr:rowOff>57150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4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0</xdr:rowOff>
        </xdr:from>
        <xdr:to>
          <xdr:col>1</xdr:col>
          <xdr:colOff>600075</xdr:colOff>
          <xdr:row>54</xdr:row>
          <xdr:rowOff>57150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4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54</xdr:row>
          <xdr:rowOff>0</xdr:rowOff>
        </xdr:from>
        <xdr:to>
          <xdr:col>1</xdr:col>
          <xdr:colOff>600075</xdr:colOff>
          <xdr:row>55</xdr:row>
          <xdr:rowOff>57150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4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61</xdr:row>
          <xdr:rowOff>0</xdr:rowOff>
        </xdr:from>
        <xdr:to>
          <xdr:col>1</xdr:col>
          <xdr:colOff>600075</xdr:colOff>
          <xdr:row>62</xdr:row>
          <xdr:rowOff>57150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4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60</xdr:row>
          <xdr:rowOff>0</xdr:rowOff>
        </xdr:from>
        <xdr:to>
          <xdr:col>1</xdr:col>
          <xdr:colOff>600075</xdr:colOff>
          <xdr:row>61</xdr:row>
          <xdr:rowOff>57150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4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62</xdr:row>
          <xdr:rowOff>0</xdr:rowOff>
        </xdr:from>
        <xdr:to>
          <xdr:col>1</xdr:col>
          <xdr:colOff>600075</xdr:colOff>
          <xdr:row>63</xdr:row>
          <xdr:rowOff>57150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4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66</xdr:row>
          <xdr:rowOff>0</xdr:rowOff>
        </xdr:from>
        <xdr:to>
          <xdr:col>1</xdr:col>
          <xdr:colOff>600075</xdr:colOff>
          <xdr:row>67</xdr:row>
          <xdr:rowOff>57150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4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67</xdr:row>
          <xdr:rowOff>9525</xdr:rowOff>
        </xdr:from>
        <xdr:to>
          <xdr:col>1</xdr:col>
          <xdr:colOff>600075</xdr:colOff>
          <xdr:row>68</xdr:row>
          <xdr:rowOff>66675</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4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71</xdr:row>
          <xdr:rowOff>0</xdr:rowOff>
        </xdr:from>
        <xdr:to>
          <xdr:col>1</xdr:col>
          <xdr:colOff>600075</xdr:colOff>
          <xdr:row>72</xdr:row>
          <xdr:rowOff>57150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4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72</xdr:row>
          <xdr:rowOff>9525</xdr:rowOff>
        </xdr:from>
        <xdr:to>
          <xdr:col>1</xdr:col>
          <xdr:colOff>600075</xdr:colOff>
          <xdr:row>73</xdr:row>
          <xdr:rowOff>66675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4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85</xdr:row>
          <xdr:rowOff>0</xdr:rowOff>
        </xdr:from>
        <xdr:to>
          <xdr:col>1</xdr:col>
          <xdr:colOff>600075</xdr:colOff>
          <xdr:row>86</xdr:row>
          <xdr:rowOff>57150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4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84</xdr:row>
          <xdr:rowOff>0</xdr:rowOff>
        </xdr:from>
        <xdr:to>
          <xdr:col>1</xdr:col>
          <xdr:colOff>600075</xdr:colOff>
          <xdr:row>85</xdr:row>
          <xdr:rowOff>57150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4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86</xdr:row>
          <xdr:rowOff>0</xdr:rowOff>
        </xdr:from>
        <xdr:to>
          <xdr:col>1</xdr:col>
          <xdr:colOff>600075</xdr:colOff>
          <xdr:row>87</xdr:row>
          <xdr:rowOff>57150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4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87</xdr:row>
          <xdr:rowOff>0</xdr:rowOff>
        </xdr:from>
        <xdr:to>
          <xdr:col>1</xdr:col>
          <xdr:colOff>600075</xdr:colOff>
          <xdr:row>88</xdr:row>
          <xdr:rowOff>57150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4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93</xdr:row>
          <xdr:rowOff>0</xdr:rowOff>
        </xdr:from>
        <xdr:to>
          <xdr:col>1</xdr:col>
          <xdr:colOff>600075</xdr:colOff>
          <xdr:row>94</xdr:row>
          <xdr:rowOff>57150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4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94</xdr:row>
          <xdr:rowOff>0</xdr:rowOff>
        </xdr:from>
        <xdr:to>
          <xdr:col>1</xdr:col>
          <xdr:colOff>600075</xdr:colOff>
          <xdr:row>95</xdr:row>
          <xdr:rowOff>57150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4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95</xdr:row>
          <xdr:rowOff>0</xdr:rowOff>
        </xdr:from>
        <xdr:to>
          <xdr:col>1</xdr:col>
          <xdr:colOff>600075</xdr:colOff>
          <xdr:row>96</xdr:row>
          <xdr:rowOff>57150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4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105</xdr:row>
          <xdr:rowOff>0</xdr:rowOff>
        </xdr:from>
        <xdr:to>
          <xdr:col>1</xdr:col>
          <xdr:colOff>600075</xdr:colOff>
          <xdr:row>106</xdr:row>
          <xdr:rowOff>57150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4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105</xdr:row>
          <xdr:rowOff>0</xdr:rowOff>
        </xdr:from>
        <xdr:to>
          <xdr:col>1</xdr:col>
          <xdr:colOff>600075</xdr:colOff>
          <xdr:row>106</xdr:row>
          <xdr:rowOff>57150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4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106</xdr:row>
          <xdr:rowOff>0</xdr:rowOff>
        </xdr:from>
        <xdr:to>
          <xdr:col>1</xdr:col>
          <xdr:colOff>600075</xdr:colOff>
          <xdr:row>107</xdr:row>
          <xdr:rowOff>57150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4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107</xdr:row>
          <xdr:rowOff>0</xdr:rowOff>
        </xdr:from>
        <xdr:to>
          <xdr:col>1</xdr:col>
          <xdr:colOff>600075</xdr:colOff>
          <xdr:row>108</xdr:row>
          <xdr:rowOff>57150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4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114</xdr:row>
          <xdr:rowOff>0</xdr:rowOff>
        </xdr:from>
        <xdr:to>
          <xdr:col>1</xdr:col>
          <xdr:colOff>600075</xdr:colOff>
          <xdr:row>115</xdr:row>
          <xdr:rowOff>57150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4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113</xdr:row>
          <xdr:rowOff>0</xdr:rowOff>
        </xdr:from>
        <xdr:to>
          <xdr:col>1</xdr:col>
          <xdr:colOff>600075</xdr:colOff>
          <xdr:row>114</xdr:row>
          <xdr:rowOff>57150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4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115</xdr:row>
          <xdr:rowOff>0</xdr:rowOff>
        </xdr:from>
        <xdr:to>
          <xdr:col>1</xdr:col>
          <xdr:colOff>600075</xdr:colOff>
          <xdr:row>116</xdr:row>
          <xdr:rowOff>57150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4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122</xdr:row>
          <xdr:rowOff>0</xdr:rowOff>
        </xdr:from>
        <xdr:to>
          <xdr:col>1</xdr:col>
          <xdr:colOff>600075</xdr:colOff>
          <xdr:row>123</xdr:row>
          <xdr:rowOff>57150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4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121</xdr:row>
          <xdr:rowOff>0</xdr:rowOff>
        </xdr:from>
        <xdr:to>
          <xdr:col>1</xdr:col>
          <xdr:colOff>600075</xdr:colOff>
          <xdr:row>122</xdr:row>
          <xdr:rowOff>57150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4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123</xdr:row>
          <xdr:rowOff>0</xdr:rowOff>
        </xdr:from>
        <xdr:to>
          <xdr:col>1</xdr:col>
          <xdr:colOff>600075</xdr:colOff>
          <xdr:row>124</xdr:row>
          <xdr:rowOff>57150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4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132</xdr:row>
          <xdr:rowOff>0</xdr:rowOff>
        </xdr:from>
        <xdr:to>
          <xdr:col>1</xdr:col>
          <xdr:colOff>600075</xdr:colOff>
          <xdr:row>133</xdr:row>
          <xdr:rowOff>57150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4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131</xdr:row>
          <xdr:rowOff>0</xdr:rowOff>
        </xdr:from>
        <xdr:to>
          <xdr:col>1</xdr:col>
          <xdr:colOff>600075</xdr:colOff>
          <xdr:row>132</xdr:row>
          <xdr:rowOff>57150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4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137</xdr:row>
          <xdr:rowOff>0</xdr:rowOff>
        </xdr:from>
        <xdr:to>
          <xdr:col>1</xdr:col>
          <xdr:colOff>600075</xdr:colOff>
          <xdr:row>138</xdr:row>
          <xdr:rowOff>57150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4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143</xdr:row>
          <xdr:rowOff>0</xdr:rowOff>
        </xdr:from>
        <xdr:to>
          <xdr:col>1</xdr:col>
          <xdr:colOff>600075</xdr:colOff>
          <xdr:row>144</xdr:row>
          <xdr:rowOff>57150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4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142</xdr:row>
          <xdr:rowOff>0</xdr:rowOff>
        </xdr:from>
        <xdr:to>
          <xdr:col>1</xdr:col>
          <xdr:colOff>600075</xdr:colOff>
          <xdr:row>143</xdr:row>
          <xdr:rowOff>57150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4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144</xdr:row>
          <xdr:rowOff>0</xdr:rowOff>
        </xdr:from>
        <xdr:to>
          <xdr:col>1</xdr:col>
          <xdr:colOff>600075</xdr:colOff>
          <xdr:row>145</xdr:row>
          <xdr:rowOff>57150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4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150</xdr:row>
          <xdr:rowOff>0</xdr:rowOff>
        </xdr:from>
        <xdr:to>
          <xdr:col>1</xdr:col>
          <xdr:colOff>600075</xdr:colOff>
          <xdr:row>151</xdr:row>
          <xdr:rowOff>57150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4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151</xdr:row>
          <xdr:rowOff>0</xdr:rowOff>
        </xdr:from>
        <xdr:to>
          <xdr:col>1</xdr:col>
          <xdr:colOff>600075</xdr:colOff>
          <xdr:row>152</xdr:row>
          <xdr:rowOff>57150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4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171</xdr:row>
          <xdr:rowOff>47625</xdr:rowOff>
        </xdr:from>
        <xdr:to>
          <xdr:col>5</xdr:col>
          <xdr:colOff>504825</xdr:colOff>
          <xdr:row>172</xdr:row>
          <xdr:rowOff>104775</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4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171</xdr:row>
          <xdr:rowOff>47625</xdr:rowOff>
        </xdr:from>
        <xdr:to>
          <xdr:col>6</xdr:col>
          <xdr:colOff>504825</xdr:colOff>
          <xdr:row>172</xdr:row>
          <xdr:rowOff>104775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4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171</xdr:row>
          <xdr:rowOff>47625</xdr:rowOff>
        </xdr:from>
        <xdr:to>
          <xdr:col>7</xdr:col>
          <xdr:colOff>504825</xdr:colOff>
          <xdr:row>172</xdr:row>
          <xdr:rowOff>104775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4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171</xdr:row>
          <xdr:rowOff>47625</xdr:rowOff>
        </xdr:from>
        <xdr:to>
          <xdr:col>8</xdr:col>
          <xdr:colOff>504825</xdr:colOff>
          <xdr:row>172</xdr:row>
          <xdr:rowOff>104775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4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180</xdr:row>
          <xdr:rowOff>47625</xdr:rowOff>
        </xdr:from>
        <xdr:to>
          <xdr:col>5</xdr:col>
          <xdr:colOff>504825</xdr:colOff>
          <xdr:row>181</xdr:row>
          <xdr:rowOff>104775</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4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180</xdr:row>
          <xdr:rowOff>47625</xdr:rowOff>
        </xdr:from>
        <xdr:to>
          <xdr:col>6</xdr:col>
          <xdr:colOff>504825</xdr:colOff>
          <xdr:row>181</xdr:row>
          <xdr:rowOff>104775</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4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180</xdr:row>
          <xdr:rowOff>47625</xdr:rowOff>
        </xdr:from>
        <xdr:to>
          <xdr:col>7</xdr:col>
          <xdr:colOff>504825</xdr:colOff>
          <xdr:row>181</xdr:row>
          <xdr:rowOff>104775</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4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47625</xdr:rowOff>
        </xdr:from>
        <xdr:to>
          <xdr:col>8</xdr:col>
          <xdr:colOff>504825</xdr:colOff>
          <xdr:row>181</xdr:row>
          <xdr:rowOff>104775</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4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189</xdr:row>
          <xdr:rowOff>47625</xdr:rowOff>
        </xdr:from>
        <xdr:to>
          <xdr:col>5</xdr:col>
          <xdr:colOff>504825</xdr:colOff>
          <xdr:row>190</xdr:row>
          <xdr:rowOff>104775</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4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189</xdr:row>
          <xdr:rowOff>47625</xdr:rowOff>
        </xdr:from>
        <xdr:to>
          <xdr:col>6</xdr:col>
          <xdr:colOff>504825</xdr:colOff>
          <xdr:row>190</xdr:row>
          <xdr:rowOff>104775</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4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189</xdr:row>
          <xdr:rowOff>47625</xdr:rowOff>
        </xdr:from>
        <xdr:to>
          <xdr:col>7</xdr:col>
          <xdr:colOff>504825</xdr:colOff>
          <xdr:row>190</xdr:row>
          <xdr:rowOff>104775</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4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189</xdr:row>
          <xdr:rowOff>47625</xdr:rowOff>
        </xdr:from>
        <xdr:to>
          <xdr:col>8</xdr:col>
          <xdr:colOff>504825</xdr:colOff>
          <xdr:row>190</xdr:row>
          <xdr:rowOff>104775</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4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198</xdr:row>
          <xdr:rowOff>47625</xdr:rowOff>
        </xdr:from>
        <xdr:to>
          <xdr:col>5</xdr:col>
          <xdr:colOff>504825</xdr:colOff>
          <xdr:row>199</xdr:row>
          <xdr:rowOff>104775</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4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198</xdr:row>
          <xdr:rowOff>47625</xdr:rowOff>
        </xdr:from>
        <xdr:to>
          <xdr:col>6</xdr:col>
          <xdr:colOff>504825</xdr:colOff>
          <xdr:row>199</xdr:row>
          <xdr:rowOff>104775</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4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198</xdr:row>
          <xdr:rowOff>47625</xdr:rowOff>
        </xdr:from>
        <xdr:to>
          <xdr:col>7</xdr:col>
          <xdr:colOff>504825</xdr:colOff>
          <xdr:row>199</xdr:row>
          <xdr:rowOff>104775</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4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198</xdr:row>
          <xdr:rowOff>47625</xdr:rowOff>
        </xdr:from>
        <xdr:to>
          <xdr:col>8</xdr:col>
          <xdr:colOff>504825</xdr:colOff>
          <xdr:row>199</xdr:row>
          <xdr:rowOff>104775</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4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207</xdr:row>
          <xdr:rowOff>47625</xdr:rowOff>
        </xdr:from>
        <xdr:to>
          <xdr:col>5</xdr:col>
          <xdr:colOff>504825</xdr:colOff>
          <xdr:row>208</xdr:row>
          <xdr:rowOff>104775</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4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207</xdr:row>
          <xdr:rowOff>47625</xdr:rowOff>
        </xdr:from>
        <xdr:to>
          <xdr:col>6</xdr:col>
          <xdr:colOff>504825</xdr:colOff>
          <xdr:row>208</xdr:row>
          <xdr:rowOff>104775</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4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207</xdr:row>
          <xdr:rowOff>47625</xdr:rowOff>
        </xdr:from>
        <xdr:to>
          <xdr:col>7</xdr:col>
          <xdr:colOff>504825</xdr:colOff>
          <xdr:row>208</xdr:row>
          <xdr:rowOff>104775</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4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207</xdr:row>
          <xdr:rowOff>47625</xdr:rowOff>
        </xdr:from>
        <xdr:to>
          <xdr:col>8</xdr:col>
          <xdr:colOff>504825</xdr:colOff>
          <xdr:row>208</xdr:row>
          <xdr:rowOff>104775</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4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315</xdr:row>
          <xdr:rowOff>142875</xdr:rowOff>
        </xdr:from>
        <xdr:to>
          <xdr:col>8</xdr:col>
          <xdr:colOff>581025</xdr:colOff>
          <xdr:row>367</xdr:row>
          <xdr:rowOff>47625</xdr:rowOff>
        </xdr:to>
        <xdr:sp macro="" textlink="">
          <xdr:nvSpPr>
            <xdr:cNvPr id="35905" name="Object 65" hidden="1">
              <a:extLst>
                <a:ext uri="{63B3BB69-23CF-44E3-9099-C40C66FF867C}">
                  <a14:compatExt spid="_x0000_s35905"/>
                </a:ext>
                <a:ext uri="{FF2B5EF4-FFF2-40B4-BE49-F238E27FC236}">
                  <a16:creationId xmlns:a16="http://schemas.microsoft.com/office/drawing/2014/main" id="{00000000-0008-0000-0400-0000418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216</xdr:row>
          <xdr:rowOff>47625</xdr:rowOff>
        </xdr:from>
        <xdr:to>
          <xdr:col>5</xdr:col>
          <xdr:colOff>504825</xdr:colOff>
          <xdr:row>217</xdr:row>
          <xdr:rowOff>104775</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4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216</xdr:row>
          <xdr:rowOff>47625</xdr:rowOff>
        </xdr:from>
        <xdr:to>
          <xdr:col>6</xdr:col>
          <xdr:colOff>504825</xdr:colOff>
          <xdr:row>217</xdr:row>
          <xdr:rowOff>104775</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4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216</xdr:row>
          <xdr:rowOff>47625</xdr:rowOff>
        </xdr:from>
        <xdr:to>
          <xdr:col>7</xdr:col>
          <xdr:colOff>504825</xdr:colOff>
          <xdr:row>217</xdr:row>
          <xdr:rowOff>104775</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4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216</xdr:row>
          <xdr:rowOff>47625</xdr:rowOff>
        </xdr:from>
        <xdr:to>
          <xdr:col>8</xdr:col>
          <xdr:colOff>504825</xdr:colOff>
          <xdr:row>217</xdr:row>
          <xdr:rowOff>104775</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4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225</xdr:row>
          <xdr:rowOff>47625</xdr:rowOff>
        </xdr:from>
        <xdr:to>
          <xdr:col>5</xdr:col>
          <xdr:colOff>504825</xdr:colOff>
          <xdr:row>226</xdr:row>
          <xdr:rowOff>104775</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4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225</xdr:row>
          <xdr:rowOff>47625</xdr:rowOff>
        </xdr:from>
        <xdr:to>
          <xdr:col>6</xdr:col>
          <xdr:colOff>504825</xdr:colOff>
          <xdr:row>226</xdr:row>
          <xdr:rowOff>104775</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4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225</xdr:row>
          <xdr:rowOff>47625</xdr:rowOff>
        </xdr:from>
        <xdr:to>
          <xdr:col>7</xdr:col>
          <xdr:colOff>504825</xdr:colOff>
          <xdr:row>226</xdr:row>
          <xdr:rowOff>104775</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04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225</xdr:row>
          <xdr:rowOff>47625</xdr:rowOff>
        </xdr:from>
        <xdr:to>
          <xdr:col>8</xdr:col>
          <xdr:colOff>504825</xdr:colOff>
          <xdr:row>226</xdr:row>
          <xdr:rowOff>104775</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04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234</xdr:row>
          <xdr:rowOff>47625</xdr:rowOff>
        </xdr:from>
        <xdr:to>
          <xdr:col>5</xdr:col>
          <xdr:colOff>504825</xdr:colOff>
          <xdr:row>235</xdr:row>
          <xdr:rowOff>104775</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04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234</xdr:row>
          <xdr:rowOff>47625</xdr:rowOff>
        </xdr:from>
        <xdr:to>
          <xdr:col>6</xdr:col>
          <xdr:colOff>504825</xdr:colOff>
          <xdr:row>235</xdr:row>
          <xdr:rowOff>104775</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0400-00004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234</xdr:row>
          <xdr:rowOff>47625</xdr:rowOff>
        </xdr:from>
        <xdr:to>
          <xdr:col>7</xdr:col>
          <xdr:colOff>504825</xdr:colOff>
          <xdr:row>235</xdr:row>
          <xdr:rowOff>104775</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0400-00004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234</xdr:row>
          <xdr:rowOff>47625</xdr:rowOff>
        </xdr:from>
        <xdr:to>
          <xdr:col>8</xdr:col>
          <xdr:colOff>504825</xdr:colOff>
          <xdr:row>235</xdr:row>
          <xdr:rowOff>104775</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0400-00004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243</xdr:row>
          <xdr:rowOff>47625</xdr:rowOff>
        </xdr:from>
        <xdr:to>
          <xdr:col>5</xdr:col>
          <xdr:colOff>504825</xdr:colOff>
          <xdr:row>244</xdr:row>
          <xdr:rowOff>104775</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0400-00004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243</xdr:row>
          <xdr:rowOff>47625</xdr:rowOff>
        </xdr:from>
        <xdr:to>
          <xdr:col>6</xdr:col>
          <xdr:colOff>504825</xdr:colOff>
          <xdr:row>244</xdr:row>
          <xdr:rowOff>104775</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04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243</xdr:row>
          <xdr:rowOff>47625</xdr:rowOff>
        </xdr:from>
        <xdr:to>
          <xdr:col>7</xdr:col>
          <xdr:colOff>504825</xdr:colOff>
          <xdr:row>244</xdr:row>
          <xdr:rowOff>104775</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0400-00005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243</xdr:row>
          <xdr:rowOff>47625</xdr:rowOff>
        </xdr:from>
        <xdr:to>
          <xdr:col>8</xdr:col>
          <xdr:colOff>504825</xdr:colOff>
          <xdr:row>244</xdr:row>
          <xdr:rowOff>104775</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0400-00005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252</xdr:row>
          <xdr:rowOff>47625</xdr:rowOff>
        </xdr:from>
        <xdr:to>
          <xdr:col>5</xdr:col>
          <xdr:colOff>504825</xdr:colOff>
          <xdr:row>253</xdr:row>
          <xdr:rowOff>104775</xdr:rowOff>
        </xdr:to>
        <xdr:sp macro="" textlink="">
          <xdr:nvSpPr>
            <xdr:cNvPr id="35922" name="Check Box 82" hidden="1">
              <a:extLst>
                <a:ext uri="{63B3BB69-23CF-44E3-9099-C40C66FF867C}">
                  <a14:compatExt spid="_x0000_s35922"/>
                </a:ext>
                <a:ext uri="{FF2B5EF4-FFF2-40B4-BE49-F238E27FC236}">
                  <a16:creationId xmlns:a16="http://schemas.microsoft.com/office/drawing/2014/main" id="{00000000-0008-0000-04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252</xdr:row>
          <xdr:rowOff>47625</xdr:rowOff>
        </xdr:from>
        <xdr:to>
          <xdr:col>6</xdr:col>
          <xdr:colOff>504825</xdr:colOff>
          <xdr:row>253</xdr:row>
          <xdr:rowOff>104775</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04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252</xdr:row>
          <xdr:rowOff>47625</xdr:rowOff>
        </xdr:from>
        <xdr:to>
          <xdr:col>7</xdr:col>
          <xdr:colOff>504825</xdr:colOff>
          <xdr:row>253</xdr:row>
          <xdr:rowOff>104775</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04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252</xdr:row>
          <xdr:rowOff>47625</xdr:rowOff>
        </xdr:from>
        <xdr:to>
          <xdr:col>8</xdr:col>
          <xdr:colOff>504825</xdr:colOff>
          <xdr:row>253</xdr:row>
          <xdr:rowOff>104775</xdr:rowOff>
        </xdr:to>
        <xdr:sp macro="" textlink="">
          <xdr:nvSpPr>
            <xdr:cNvPr id="35925" name="Check Box 85" hidden="1">
              <a:extLst>
                <a:ext uri="{63B3BB69-23CF-44E3-9099-C40C66FF867C}">
                  <a14:compatExt spid="_x0000_s35925"/>
                </a:ext>
                <a:ext uri="{FF2B5EF4-FFF2-40B4-BE49-F238E27FC236}">
                  <a16:creationId xmlns:a16="http://schemas.microsoft.com/office/drawing/2014/main" id="{00000000-0008-0000-04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261</xdr:row>
          <xdr:rowOff>47625</xdr:rowOff>
        </xdr:from>
        <xdr:to>
          <xdr:col>5</xdr:col>
          <xdr:colOff>504825</xdr:colOff>
          <xdr:row>262</xdr:row>
          <xdr:rowOff>104775</xdr:rowOff>
        </xdr:to>
        <xdr:sp macro="" textlink="">
          <xdr:nvSpPr>
            <xdr:cNvPr id="35926" name="Check Box 86" hidden="1">
              <a:extLst>
                <a:ext uri="{63B3BB69-23CF-44E3-9099-C40C66FF867C}">
                  <a14:compatExt spid="_x0000_s35926"/>
                </a:ext>
                <a:ext uri="{FF2B5EF4-FFF2-40B4-BE49-F238E27FC236}">
                  <a16:creationId xmlns:a16="http://schemas.microsoft.com/office/drawing/2014/main" id="{00000000-0008-0000-0400-00005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261</xdr:row>
          <xdr:rowOff>47625</xdr:rowOff>
        </xdr:from>
        <xdr:to>
          <xdr:col>6</xdr:col>
          <xdr:colOff>504825</xdr:colOff>
          <xdr:row>262</xdr:row>
          <xdr:rowOff>104775</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400-00005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261</xdr:row>
          <xdr:rowOff>47625</xdr:rowOff>
        </xdr:from>
        <xdr:to>
          <xdr:col>7</xdr:col>
          <xdr:colOff>504825</xdr:colOff>
          <xdr:row>262</xdr:row>
          <xdr:rowOff>104775</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400-00005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261</xdr:row>
          <xdr:rowOff>47625</xdr:rowOff>
        </xdr:from>
        <xdr:to>
          <xdr:col>8</xdr:col>
          <xdr:colOff>504825</xdr:colOff>
          <xdr:row>262</xdr:row>
          <xdr:rowOff>104775</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4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270</xdr:row>
          <xdr:rowOff>47625</xdr:rowOff>
        </xdr:from>
        <xdr:to>
          <xdr:col>5</xdr:col>
          <xdr:colOff>504825</xdr:colOff>
          <xdr:row>271</xdr:row>
          <xdr:rowOff>104775</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400-00005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270</xdr:row>
          <xdr:rowOff>47625</xdr:rowOff>
        </xdr:from>
        <xdr:to>
          <xdr:col>6</xdr:col>
          <xdr:colOff>504825</xdr:colOff>
          <xdr:row>271</xdr:row>
          <xdr:rowOff>104775</xdr:rowOff>
        </xdr:to>
        <xdr:sp macro="" textlink="">
          <xdr:nvSpPr>
            <xdr:cNvPr id="35931" name="Check Box 91" hidden="1">
              <a:extLst>
                <a:ext uri="{63B3BB69-23CF-44E3-9099-C40C66FF867C}">
                  <a14:compatExt spid="_x0000_s35931"/>
                </a:ext>
                <a:ext uri="{FF2B5EF4-FFF2-40B4-BE49-F238E27FC236}">
                  <a16:creationId xmlns:a16="http://schemas.microsoft.com/office/drawing/2014/main" id="{00000000-0008-0000-0400-00005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270</xdr:row>
          <xdr:rowOff>47625</xdr:rowOff>
        </xdr:from>
        <xdr:to>
          <xdr:col>7</xdr:col>
          <xdr:colOff>504825</xdr:colOff>
          <xdr:row>271</xdr:row>
          <xdr:rowOff>104775</xdr:rowOff>
        </xdr:to>
        <xdr:sp macro="" textlink="">
          <xdr:nvSpPr>
            <xdr:cNvPr id="35932" name="Check Box 92" hidden="1">
              <a:extLst>
                <a:ext uri="{63B3BB69-23CF-44E3-9099-C40C66FF867C}">
                  <a14:compatExt spid="_x0000_s35932"/>
                </a:ext>
                <a:ext uri="{FF2B5EF4-FFF2-40B4-BE49-F238E27FC236}">
                  <a16:creationId xmlns:a16="http://schemas.microsoft.com/office/drawing/2014/main" id="{00000000-0008-0000-0400-00005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270</xdr:row>
          <xdr:rowOff>47625</xdr:rowOff>
        </xdr:from>
        <xdr:to>
          <xdr:col>8</xdr:col>
          <xdr:colOff>504825</xdr:colOff>
          <xdr:row>271</xdr:row>
          <xdr:rowOff>104775</xdr:rowOff>
        </xdr:to>
        <xdr:sp macro="" textlink="">
          <xdr:nvSpPr>
            <xdr:cNvPr id="35933" name="Check Box 93" hidden="1">
              <a:extLst>
                <a:ext uri="{63B3BB69-23CF-44E3-9099-C40C66FF867C}">
                  <a14:compatExt spid="_x0000_s35933"/>
                </a:ext>
                <a:ext uri="{FF2B5EF4-FFF2-40B4-BE49-F238E27FC236}">
                  <a16:creationId xmlns:a16="http://schemas.microsoft.com/office/drawing/2014/main" id="{00000000-0008-0000-0400-00005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279</xdr:row>
          <xdr:rowOff>47625</xdr:rowOff>
        </xdr:from>
        <xdr:to>
          <xdr:col>5</xdr:col>
          <xdr:colOff>504825</xdr:colOff>
          <xdr:row>280</xdr:row>
          <xdr:rowOff>104775</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0400-00005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279</xdr:row>
          <xdr:rowOff>47625</xdr:rowOff>
        </xdr:from>
        <xdr:to>
          <xdr:col>6</xdr:col>
          <xdr:colOff>504825</xdr:colOff>
          <xdr:row>280</xdr:row>
          <xdr:rowOff>104775</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0400-00005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279</xdr:row>
          <xdr:rowOff>47625</xdr:rowOff>
        </xdr:from>
        <xdr:to>
          <xdr:col>7</xdr:col>
          <xdr:colOff>504825</xdr:colOff>
          <xdr:row>280</xdr:row>
          <xdr:rowOff>104775</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0400-00006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279</xdr:row>
          <xdr:rowOff>47625</xdr:rowOff>
        </xdr:from>
        <xdr:to>
          <xdr:col>8</xdr:col>
          <xdr:colOff>504825</xdr:colOff>
          <xdr:row>280</xdr:row>
          <xdr:rowOff>104775</xdr:rowOff>
        </xdr:to>
        <xdr:sp macro="" textlink="">
          <xdr:nvSpPr>
            <xdr:cNvPr id="35937" name="Check Box 97" hidden="1">
              <a:extLst>
                <a:ext uri="{63B3BB69-23CF-44E3-9099-C40C66FF867C}">
                  <a14:compatExt spid="_x0000_s35937"/>
                </a:ext>
                <a:ext uri="{FF2B5EF4-FFF2-40B4-BE49-F238E27FC236}">
                  <a16:creationId xmlns:a16="http://schemas.microsoft.com/office/drawing/2014/main" id="{00000000-0008-0000-0400-00006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288</xdr:row>
          <xdr:rowOff>47625</xdr:rowOff>
        </xdr:from>
        <xdr:to>
          <xdr:col>5</xdr:col>
          <xdr:colOff>504825</xdr:colOff>
          <xdr:row>289</xdr:row>
          <xdr:rowOff>104775</xdr:rowOff>
        </xdr:to>
        <xdr:sp macro="" textlink="">
          <xdr:nvSpPr>
            <xdr:cNvPr id="35938" name="Check Box 98" hidden="1">
              <a:extLst>
                <a:ext uri="{63B3BB69-23CF-44E3-9099-C40C66FF867C}">
                  <a14:compatExt spid="_x0000_s35938"/>
                </a:ext>
                <a:ext uri="{FF2B5EF4-FFF2-40B4-BE49-F238E27FC236}">
                  <a16:creationId xmlns:a16="http://schemas.microsoft.com/office/drawing/2014/main" id="{00000000-0008-0000-0400-00006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288</xdr:row>
          <xdr:rowOff>47625</xdr:rowOff>
        </xdr:from>
        <xdr:to>
          <xdr:col>6</xdr:col>
          <xdr:colOff>504825</xdr:colOff>
          <xdr:row>289</xdr:row>
          <xdr:rowOff>104775</xdr:rowOff>
        </xdr:to>
        <xdr:sp macro="" textlink="">
          <xdr:nvSpPr>
            <xdr:cNvPr id="35939" name="Check Box 99" hidden="1">
              <a:extLst>
                <a:ext uri="{63B3BB69-23CF-44E3-9099-C40C66FF867C}">
                  <a14:compatExt spid="_x0000_s35939"/>
                </a:ext>
                <a:ext uri="{FF2B5EF4-FFF2-40B4-BE49-F238E27FC236}">
                  <a16:creationId xmlns:a16="http://schemas.microsoft.com/office/drawing/2014/main" id="{00000000-0008-0000-0400-00006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288</xdr:row>
          <xdr:rowOff>47625</xdr:rowOff>
        </xdr:from>
        <xdr:to>
          <xdr:col>7</xdr:col>
          <xdr:colOff>504825</xdr:colOff>
          <xdr:row>289</xdr:row>
          <xdr:rowOff>104775</xdr:rowOff>
        </xdr:to>
        <xdr:sp macro="" textlink="">
          <xdr:nvSpPr>
            <xdr:cNvPr id="35940" name="Check Box 100" hidden="1">
              <a:extLst>
                <a:ext uri="{63B3BB69-23CF-44E3-9099-C40C66FF867C}">
                  <a14:compatExt spid="_x0000_s35940"/>
                </a:ext>
                <a:ext uri="{FF2B5EF4-FFF2-40B4-BE49-F238E27FC236}">
                  <a16:creationId xmlns:a16="http://schemas.microsoft.com/office/drawing/2014/main" id="{00000000-0008-0000-0400-00006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288</xdr:row>
          <xdr:rowOff>47625</xdr:rowOff>
        </xdr:from>
        <xdr:to>
          <xdr:col>8</xdr:col>
          <xdr:colOff>504825</xdr:colOff>
          <xdr:row>289</xdr:row>
          <xdr:rowOff>104775</xdr:rowOff>
        </xdr:to>
        <xdr:sp macro="" textlink="">
          <xdr:nvSpPr>
            <xdr:cNvPr id="35941" name="Check Box 101" hidden="1">
              <a:extLst>
                <a:ext uri="{63B3BB69-23CF-44E3-9099-C40C66FF867C}">
                  <a14:compatExt spid="_x0000_s35941"/>
                </a:ext>
                <a:ext uri="{FF2B5EF4-FFF2-40B4-BE49-F238E27FC236}">
                  <a16:creationId xmlns:a16="http://schemas.microsoft.com/office/drawing/2014/main" id="{00000000-0008-0000-0400-00006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297</xdr:row>
          <xdr:rowOff>47625</xdr:rowOff>
        </xdr:from>
        <xdr:to>
          <xdr:col>5</xdr:col>
          <xdr:colOff>504825</xdr:colOff>
          <xdr:row>298</xdr:row>
          <xdr:rowOff>104775</xdr:rowOff>
        </xdr:to>
        <xdr:sp macro="" textlink="">
          <xdr:nvSpPr>
            <xdr:cNvPr id="35942" name="Check Box 102" hidden="1">
              <a:extLst>
                <a:ext uri="{63B3BB69-23CF-44E3-9099-C40C66FF867C}">
                  <a14:compatExt spid="_x0000_s35942"/>
                </a:ext>
                <a:ext uri="{FF2B5EF4-FFF2-40B4-BE49-F238E27FC236}">
                  <a16:creationId xmlns:a16="http://schemas.microsoft.com/office/drawing/2014/main" id="{00000000-0008-0000-0400-00006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297</xdr:row>
          <xdr:rowOff>47625</xdr:rowOff>
        </xdr:from>
        <xdr:to>
          <xdr:col>6</xdr:col>
          <xdr:colOff>504825</xdr:colOff>
          <xdr:row>298</xdr:row>
          <xdr:rowOff>104775</xdr:rowOff>
        </xdr:to>
        <xdr:sp macro="" textlink="">
          <xdr:nvSpPr>
            <xdr:cNvPr id="35943" name="Check Box 103" hidden="1">
              <a:extLst>
                <a:ext uri="{63B3BB69-23CF-44E3-9099-C40C66FF867C}">
                  <a14:compatExt spid="_x0000_s35943"/>
                </a:ext>
                <a:ext uri="{FF2B5EF4-FFF2-40B4-BE49-F238E27FC236}">
                  <a16:creationId xmlns:a16="http://schemas.microsoft.com/office/drawing/2014/main" id="{00000000-0008-0000-0400-00006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297</xdr:row>
          <xdr:rowOff>47625</xdr:rowOff>
        </xdr:from>
        <xdr:to>
          <xdr:col>7</xdr:col>
          <xdr:colOff>504825</xdr:colOff>
          <xdr:row>298</xdr:row>
          <xdr:rowOff>104775</xdr:rowOff>
        </xdr:to>
        <xdr:sp macro="" textlink="">
          <xdr:nvSpPr>
            <xdr:cNvPr id="35944" name="Check Box 104" hidden="1">
              <a:extLst>
                <a:ext uri="{63B3BB69-23CF-44E3-9099-C40C66FF867C}">
                  <a14:compatExt spid="_x0000_s35944"/>
                </a:ext>
                <a:ext uri="{FF2B5EF4-FFF2-40B4-BE49-F238E27FC236}">
                  <a16:creationId xmlns:a16="http://schemas.microsoft.com/office/drawing/2014/main" id="{00000000-0008-0000-0400-00006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297</xdr:row>
          <xdr:rowOff>47625</xdr:rowOff>
        </xdr:from>
        <xdr:to>
          <xdr:col>8</xdr:col>
          <xdr:colOff>504825</xdr:colOff>
          <xdr:row>298</xdr:row>
          <xdr:rowOff>104775</xdr:rowOff>
        </xdr:to>
        <xdr:sp macro="" textlink="">
          <xdr:nvSpPr>
            <xdr:cNvPr id="35945" name="Check Box 105" hidden="1">
              <a:extLst>
                <a:ext uri="{63B3BB69-23CF-44E3-9099-C40C66FF867C}">
                  <a14:compatExt spid="_x0000_s35945"/>
                </a:ext>
                <a:ext uri="{FF2B5EF4-FFF2-40B4-BE49-F238E27FC236}">
                  <a16:creationId xmlns:a16="http://schemas.microsoft.com/office/drawing/2014/main" id="{00000000-0008-0000-0400-00006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306</xdr:row>
          <xdr:rowOff>47625</xdr:rowOff>
        </xdr:from>
        <xdr:to>
          <xdr:col>5</xdr:col>
          <xdr:colOff>504825</xdr:colOff>
          <xdr:row>307</xdr:row>
          <xdr:rowOff>104775</xdr:rowOff>
        </xdr:to>
        <xdr:sp macro="" textlink="">
          <xdr:nvSpPr>
            <xdr:cNvPr id="35946" name="Check Box 106" hidden="1">
              <a:extLst>
                <a:ext uri="{63B3BB69-23CF-44E3-9099-C40C66FF867C}">
                  <a14:compatExt spid="_x0000_s35946"/>
                </a:ext>
                <a:ext uri="{FF2B5EF4-FFF2-40B4-BE49-F238E27FC236}">
                  <a16:creationId xmlns:a16="http://schemas.microsoft.com/office/drawing/2014/main" id="{00000000-0008-0000-0400-00006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306</xdr:row>
          <xdr:rowOff>47625</xdr:rowOff>
        </xdr:from>
        <xdr:to>
          <xdr:col>6</xdr:col>
          <xdr:colOff>504825</xdr:colOff>
          <xdr:row>307</xdr:row>
          <xdr:rowOff>104775</xdr:rowOff>
        </xdr:to>
        <xdr:sp macro="" textlink="">
          <xdr:nvSpPr>
            <xdr:cNvPr id="35947" name="Check Box 107" hidden="1">
              <a:extLst>
                <a:ext uri="{63B3BB69-23CF-44E3-9099-C40C66FF867C}">
                  <a14:compatExt spid="_x0000_s35947"/>
                </a:ext>
                <a:ext uri="{FF2B5EF4-FFF2-40B4-BE49-F238E27FC236}">
                  <a16:creationId xmlns:a16="http://schemas.microsoft.com/office/drawing/2014/main" id="{00000000-0008-0000-0400-00006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306</xdr:row>
          <xdr:rowOff>47625</xdr:rowOff>
        </xdr:from>
        <xdr:to>
          <xdr:col>7</xdr:col>
          <xdr:colOff>504825</xdr:colOff>
          <xdr:row>307</xdr:row>
          <xdr:rowOff>104775</xdr:rowOff>
        </xdr:to>
        <xdr:sp macro="" textlink="">
          <xdr:nvSpPr>
            <xdr:cNvPr id="35948" name="Check Box 108" hidden="1">
              <a:extLst>
                <a:ext uri="{63B3BB69-23CF-44E3-9099-C40C66FF867C}">
                  <a14:compatExt spid="_x0000_s35948"/>
                </a:ext>
                <a:ext uri="{FF2B5EF4-FFF2-40B4-BE49-F238E27FC236}">
                  <a16:creationId xmlns:a16="http://schemas.microsoft.com/office/drawing/2014/main" id="{00000000-0008-0000-0400-00006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306</xdr:row>
          <xdr:rowOff>47625</xdr:rowOff>
        </xdr:from>
        <xdr:to>
          <xdr:col>8</xdr:col>
          <xdr:colOff>504825</xdr:colOff>
          <xdr:row>307</xdr:row>
          <xdr:rowOff>104775</xdr:rowOff>
        </xdr:to>
        <xdr:sp macro="" textlink="">
          <xdr:nvSpPr>
            <xdr:cNvPr id="35949" name="Check Box 109" hidden="1">
              <a:extLst>
                <a:ext uri="{63B3BB69-23CF-44E3-9099-C40C66FF867C}">
                  <a14:compatExt spid="_x0000_s35949"/>
                </a:ext>
                <a:ext uri="{FF2B5EF4-FFF2-40B4-BE49-F238E27FC236}">
                  <a16:creationId xmlns:a16="http://schemas.microsoft.com/office/drawing/2014/main" id="{00000000-0008-0000-0400-00006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0</xdr:rowOff>
        </xdr:from>
        <xdr:to>
          <xdr:col>9</xdr:col>
          <xdr:colOff>152400</xdr:colOff>
          <xdr:row>47</xdr:row>
          <xdr:rowOff>57150</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xdr:row>
          <xdr:rowOff>38100</xdr:rowOff>
        </xdr:from>
        <xdr:to>
          <xdr:col>8</xdr:col>
          <xdr:colOff>342900</xdr:colOff>
          <xdr:row>17</xdr:row>
          <xdr:rowOff>219075</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38100</xdr:rowOff>
        </xdr:from>
        <xdr:to>
          <xdr:col>8</xdr:col>
          <xdr:colOff>323850</xdr:colOff>
          <xdr:row>41</xdr:row>
          <xdr:rowOff>142875</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45</xdr:row>
          <xdr:rowOff>104775</xdr:rowOff>
        </xdr:from>
        <xdr:to>
          <xdr:col>8</xdr:col>
          <xdr:colOff>342900</xdr:colOff>
          <xdr:row>69</xdr:row>
          <xdr:rowOff>457200</xdr:rowOff>
        </xdr:to>
        <xdr:sp macro="" textlink="">
          <xdr:nvSpPr>
            <xdr:cNvPr id="16387" name="Object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9</xdr:col>
      <xdr:colOff>295275</xdr:colOff>
      <xdr:row>47</xdr:row>
      <xdr:rowOff>95250</xdr:rowOff>
    </xdr:to>
    <xdr:pic>
      <xdr:nvPicPr>
        <xdr:cNvPr id="25917" name="Picture 1">
          <a:extLst>
            <a:ext uri="{FF2B5EF4-FFF2-40B4-BE49-F238E27FC236}">
              <a16:creationId xmlns:a16="http://schemas.microsoft.com/office/drawing/2014/main" id="{00000000-0008-0000-0A00-00003D6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016" t="6563" r="8977" b="5228"/>
        <a:stretch>
          <a:fillRect/>
        </a:stretch>
      </xdr:blipFill>
      <xdr:spPr bwMode="auto">
        <a:xfrm>
          <a:off x="0" y="285750"/>
          <a:ext cx="5781675" cy="745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3.tlma.co.riverside.ca.us/pa/rclis/index.html" TargetMode="External"/><Relationship Id="rId13" Type="http://schemas.openxmlformats.org/officeDocument/2006/relationships/hyperlink" Target="http://www.rivcoeda.org/RiversideCountyDemogrraphicsNavOnly/Demographics/tabid/1110/Default.aspx" TargetMode="External"/><Relationship Id="rId18" Type="http://schemas.openxmlformats.org/officeDocument/2006/relationships/drawing" Target="../drawings/drawing1.xml"/><Relationship Id="rId3" Type="http://schemas.openxmlformats.org/officeDocument/2006/relationships/hyperlink" Target="http://www.energystar.gov/index.cfm?c=roof_prods.pr_roof_products" TargetMode="External"/><Relationship Id="rId21" Type="http://schemas.openxmlformats.org/officeDocument/2006/relationships/image" Target="../media/image1.emf"/><Relationship Id="rId7" Type="http://schemas.openxmlformats.org/officeDocument/2006/relationships/hyperlink" Target="http://www.floodcontrol.co.riverside.ca.us/" TargetMode="External"/><Relationship Id="rId12" Type="http://schemas.openxmlformats.org/officeDocument/2006/relationships/hyperlink" Target="http://www.energy.ca.gov/title24/coolroofs/" TargetMode="External"/><Relationship Id="rId17" Type="http://schemas.openxmlformats.org/officeDocument/2006/relationships/printerSettings" Target="../printerSettings/printerSettings1.bin"/><Relationship Id="rId2" Type="http://schemas.openxmlformats.org/officeDocument/2006/relationships/hyperlink" Target="http://socds.huduser.org/" TargetMode="External"/><Relationship Id="rId16" Type="http://schemas.openxmlformats.org/officeDocument/2006/relationships/hyperlink" Target="https://harivco.org/node/31/energy-efficient-allowance" TargetMode="External"/><Relationship Id="rId20" Type="http://schemas.openxmlformats.org/officeDocument/2006/relationships/oleObject" Target="../embeddings/Microsoft_Word_97_-_2003_Document.doc"/><Relationship Id="rId1" Type="http://schemas.openxmlformats.org/officeDocument/2006/relationships/hyperlink" Target="http://factfinder.census.gov/" TargetMode="External"/><Relationship Id="rId6" Type="http://schemas.openxmlformats.org/officeDocument/2006/relationships/hyperlink" Target="http://www.floodcontrol.co.riverside.ca.us/floodzone/home.htm" TargetMode="External"/><Relationship Id="rId11" Type="http://schemas.openxmlformats.org/officeDocument/2006/relationships/hyperlink" Target="http://www.floodcontrol.co.riverside.ca.us/floodzone/home.htm" TargetMode="External"/><Relationship Id="rId5" Type="http://schemas.openxmlformats.org/officeDocument/2006/relationships/hyperlink" Target="http://www3.tlma.co.riverside.ca.us/pa/rclis/index.html" TargetMode="External"/><Relationship Id="rId15" Type="http://schemas.openxmlformats.org/officeDocument/2006/relationships/hyperlink" Target="http://factfinder2.census.gov/" TargetMode="External"/><Relationship Id="rId10" Type="http://schemas.openxmlformats.org/officeDocument/2006/relationships/hyperlink" Target="http://www.floodcontrol.co.riverside.ca.us/" TargetMode="External"/><Relationship Id="rId19" Type="http://schemas.openxmlformats.org/officeDocument/2006/relationships/vmlDrawing" Target="../drawings/vmlDrawing1.vml"/><Relationship Id="rId4" Type="http://schemas.openxmlformats.org/officeDocument/2006/relationships/hyperlink" Target="http://msc.fema.gov/" TargetMode="External"/><Relationship Id="rId9" Type="http://schemas.openxmlformats.org/officeDocument/2006/relationships/hyperlink" Target="http://msc.fema.gov/" TargetMode="External"/><Relationship Id="rId14" Type="http://schemas.openxmlformats.org/officeDocument/2006/relationships/hyperlink" Target="http://www.rivcoeda.org/RiversideCountyDemogrraphicsNavOnly/Demographics/tabid/1110/Default.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hyperlink" Target="https://www.hud.gov/program_offices/fair_housing_equal_opp/housing_discrimination_and_persons_identifying_lgbtq"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cfr.gov/current/title-24/subtitle-A/part-75"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hud.gov/program_offices/general_counsel/build_america_buy_america/waiver" TargetMode="External"/><Relationship Id="rId1" Type="http://schemas.openxmlformats.org/officeDocument/2006/relationships/hyperlink" Target="https://www.hud.gov/sites/dfiles/OCHCO/documents/2023-12cpdn.pdf" TargetMode="Externa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2.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uduser.gov/portal/datasets/home-datasets/files/HOME_RentLimits_State_CA_2024.pdf" TargetMode="External"/><Relationship Id="rId1" Type="http://schemas.openxmlformats.org/officeDocument/2006/relationships/hyperlink" Target="https://www.huduser.gov/portal/datasets/home-datasets/files/HOME_IncomeLmts_State_CA_2024.pdf"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489.xml"/><Relationship Id="rId21" Type="http://schemas.openxmlformats.org/officeDocument/2006/relationships/ctrlProp" Target="../ctrlProps/ctrlProp484.xml"/><Relationship Id="rId42" Type="http://schemas.openxmlformats.org/officeDocument/2006/relationships/ctrlProp" Target="../ctrlProps/ctrlProp505.xml"/><Relationship Id="rId47" Type="http://schemas.openxmlformats.org/officeDocument/2006/relationships/ctrlProp" Target="../ctrlProps/ctrlProp510.xml"/><Relationship Id="rId63" Type="http://schemas.openxmlformats.org/officeDocument/2006/relationships/ctrlProp" Target="../ctrlProps/ctrlProp526.xml"/><Relationship Id="rId68" Type="http://schemas.openxmlformats.org/officeDocument/2006/relationships/ctrlProp" Target="../ctrlProps/ctrlProp531.xml"/><Relationship Id="rId84" Type="http://schemas.openxmlformats.org/officeDocument/2006/relationships/ctrlProp" Target="../ctrlProps/ctrlProp547.xml"/><Relationship Id="rId89" Type="http://schemas.openxmlformats.org/officeDocument/2006/relationships/ctrlProp" Target="../ctrlProps/ctrlProp552.xml"/><Relationship Id="rId112" Type="http://schemas.openxmlformats.org/officeDocument/2006/relationships/ctrlProp" Target="../ctrlProps/ctrlProp575.xml"/><Relationship Id="rId2" Type="http://schemas.openxmlformats.org/officeDocument/2006/relationships/drawing" Target="../drawings/drawing3.xml"/><Relationship Id="rId16" Type="http://schemas.openxmlformats.org/officeDocument/2006/relationships/ctrlProp" Target="../ctrlProps/ctrlProp479.xml"/><Relationship Id="rId29" Type="http://schemas.openxmlformats.org/officeDocument/2006/relationships/ctrlProp" Target="../ctrlProps/ctrlProp492.xml"/><Relationship Id="rId107" Type="http://schemas.openxmlformats.org/officeDocument/2006/relationships/ctrlProp" Target="../ctrlProps/ctrlProp570.xml"/><Relationship Id="rId11" Type="http://schemas.openxmlformats.org/officeDocument/2006/relationships/ctrlProp" Target="../ctrlProps/ctrlProp474.xml"/><Relationship Id="rId24" Type="http://schemas.openxmlformats.org/officeDocument/2006/relationships/ctrlProp" Target="../ctrlProps/ctrlProp487.xml"/><Relationship Id="rId32" Type="http://schemas.openxmlformats.org/officeDocument/2006/relationships/ctrlProp" Target="../ctrlProps/ctrlProp495.xml"/><Relationship Id="rId37" Type="http://schemas.openxmlformats.org/officeDocument/2006/relationships/ctrlProp" Target="../ctrlProps/ctrlProp500.xml"/><Relationship Id="rId40" Type="http://schemas.openxmlformats.org/officeDocument/2006/relationships/ctrlProp" Target="../ctrlProps/ctrlProp503.xml"/><Relationship Id="rId45" Type="http://schemas.openxmlformats.org/officeDocument/2006/relationships/ctrlProp" Target="../ctrlProps/ctrlProp508.xml"/><Relationship Id="rId53" Type="http://schemas.openxmlformats.org/officeDocument/2006/relationships/ctrlProp" Target="../ctrlProps/ctrlProp516.xml"/><Relationship Id="rId58" Type="http://schemas.openxmlformats.org/officeDocument/2006/relationships/ctrlProp" Target="../ctrlProps/ctrlProp521.xml"/><Relationship Id="rId66" Type="http://schemas.openxmlformats.org/officeDocument/2006/relationships/ctrlProp" Target="../ctrlProps/ctrlProp529.xml"/><Relationship Id="rId74" Type="http://schemas.openxmlformats.org/officeDocument/2006/relationships/ctrlProp" Target="../ctrlProps/ctrlProp537.xml"/><Relationship Id="rId79" Type="http://schemas.openxmlformats.org/officeDocument/2006/relationships/ctrlProp" Target="../ctrlProps/ctrlProp542.xml"/><Relationship Id="rId87" Type="http://schemas.openxmlformats.org/officeDocument/2006/relationships/ctrlProp" Target="../ctrlProps/ctrlProp550.xml"/><Relationship Id="rId102" Type="http://schemas.openxmlformats.org/officeDocument/2006/relationships/ctrlProp" Target="../ctrlProps/ctrlProp565.xml"/><Relationship Id="rId110" Type="http://schemas.openxmlformats.org/officeDocument/2006/relationships/ctrlProp" Target="../ctrlProps/ctrlProp573.xml"/><Relationship Id="rId5" Type="http://schemas.openxmlformats.org/officeDocument/2006/relationships/image" Target="../media/image2.emf"/><Relationship Id="rId61" Type="http://schemas.openxmlformats.org/officeDocument/2006/relationships/ctrlProp" Target="../ctrlProps/ctrlProp524.xml"/><Relationship Id="rId82" Type="http://schemas.openxmlformats.org/officeDocument/2006/relationships/ctrlProp" Target="../ctrlProps/ctrlProp545.xml"/><Relationship Id="rId90" Type="http://schemas.openxmlformats.org/officeDocument/2006/relationships/ctrlProp" Target="../ctrlProps/ctrlProp553.xml"/><Relationship Id="rId95" Type="http://schemas.openxmlformats.org/officeDocument/2006/relationships/ctrlProp" Target="../ctrlProps/ctrlProp558.xml"/><Relationship Id="rId19" Type="http://schemas.openxmlformats.org/officeDocument/2006/relationships/ctrlProp" Target="../ctrlProps/ctrlProp482.xml"/><Relationship Id="rId14" Type="http://schemas.openxmlformats.org/officeDocument/2006/relationships/ctrlProp" Target="../ctrlProps/ctrlProp477.xml"/><Relationship Id="rId22" Type="http://schemas.openxmlformats.org/officeDocument/2006/relationships/ctrlProp" Target="../ctrlProps/ctrlProp485.xml"/><Relationship Id="rId27" Type="http://schemas.openxmlformats.org/officeDocument/2006/relationships/ctrlProp" Target="../ctrlProps/ctrlProp490.xml"/><Relationship Id="rId30" Type="http://schemas.openxmlformats.org/officeDocument/2006/relationships/ctrlProp" Target="../ctrlProps/ctrlProp493.xml"/><Relationship Id="rId35" Type="http://schemas.openxmlformats.org/officeDocument/2006/relationships/ctrlProp" Target="../ctrlProps/ctrlProp498.xml"/><Relationship Id="rId43" Type="http://schemas.openxmlformats.org/officeDocument/2006/relationships/ctrlProp" Target="../ctrlProps/ctrlProp506.xml"/><Relationship Id="rId48" Type="http://schemas.openxmlformats.org/officeDocument/2006/relationships/ctrlProp" Target="../ctrlProps/ctrlProp511.xml"/><Relationship Id="rId56" Type="http://schemas.openxmlformats.org/officeDocument/2006/relationships/ctrlProp" Target="../ctrlProps/ctrlProp519.xml"/><Relationship Id="rId64" Type="http://schemas.openxmlformats.org/officeDocument/2006/relationships/ctrlProp" Target="../ctrlProps/ctrlProp527.xml"/><Relationship Id="rId69" Type="http://schemas.openxmlformats.org/officeDocument/2006/relationships/ctrlProp" Target="../ctrlProps/ctrlProp532.xml"/><Relationship Id="rId77" Type="http://schemas.openxmlformats.org/officeDocument/2006/relationships/ctrlProp" Target="../ctrlProps/ctrlProp540.xml"/><Relationship Id="rId100" Type="http://schemas.openxmlformats.org/officeDocument/2006/relationships/ctrlProp" Target="../ctrlProps/ctrlProp563.xml"/><Relationship Id="rId105" Type="http://schemas.openxmlformats.org/officeDocument/2006/relationships/ctrlProp" Target="../ctrlProps/ctrlProp568.xml"/><Relationship Id="rId113" Type="http://schemas.openxmlformats.org/officeDocument/2006/relationships/ctrlProp" Target="../ctrlProps/ctrlProp576.xml"/><Relationship Id="rId8" Type="http://schemas.openxmlformats.org/officeDocument/2006/relationships/ctrlProp" Target="../ctrlProps/ctrlProp471.xml"/><Relationship Id="rId51" Type="http://schemas.openxmlformats.org/officeDocument/2006/relationships/ctrlProp" Target="../ctrlProps/ctrlProp514.xml"/><Relationship Id="rId72" Type="http://schemas.openxmlformats.org/officeDocument/2006/relationships/ctrlProp" Target="../ctrlProps/ctrlProp535.xml"/><Relationship Id="rId80" Type="http://schemas.openxmlformats.org/officeDocument/2006/relationships/ctrlProp" Target="../ctrlProps/ctrlProp543.xml"/><Relationship Id="rId85" Type="http://schemas.openxmlformats.org/officeDocument/2006/relationships/ctrlProp" Target="../ctrlProps/ctrlProp548.xml"/><Relationship Id="rId93" Type="http://schemas.openxmlformats.org/officeDocument/2006/relationships/ctrlProp" Target="../ctrlProps/ctrlProp556.xml"/><Relationship Id="rId98" Type="http://schemas.openxmlformats.org/officeDocument/2006/relationships/ctrlProp" Target="../ctrlProps/ctrlProp561.xml"/><Relationship Id="rId3" Type="http://schemas.openxmlformats.org/officeDocument/2006/relationships/vmlDrawing" Target="../drawings/vmlDrawing3.vml"/><Relationship Id="rId12" Type="http://schemas.openxmlformats.org/officeDocument/2006/relationships/ctrlProp" Target="../ctrlProps/ctrlProp475.xml"/><Relationship Id="rId17" Type="http://schemas.openxmlformats.org/officeDocument/2006/relationships/ctrlProp" Target="../ctrlProps/ctrlProp480.xml"/><Relationship Id="rId25" Type="http://schemas.openxmlformats.org/officeDocument/2006/relationships/ctrlProp" Target="../ctrlProps/ctrlProp488.xml"/><Relationship Id="rId33" Type="http://schemas.openxmlformats.org/officeDocument/2006/relationships/ctrlProp" Target="../ctrlProps/ctrlProp496.xml"/><Relationship Id="rId38" Type="http://schemas.openxmlformats.org/officeDocument/2006/relationships/ctrlProp" Target="../ctrlProps/ctrlProp501.xml"/><Relationship Id="rId46" Type="http://schemas.openxmlformats.org/officeDocument/2006/relationships/ctrlProp" Target="../ctrlProps/ctrlProp509.xml"/><Relationship Id="rId59" Type="http://schemas.openxmlformats.org/officeDocument/2006/relationships/ctrlProp" Target="../ctrlProps/ctrlProp522.xml"/><Relationship Id="rId67" Type="http://schemas.openxmlformats.org/officeDocument/2006/relationships/ctrlProp" Target="../ctrlProps/ctrlProp530.xml"/><Relationship Id="rId103" Type="http://schemas.openxmlformats.org/officeDocument/2006/relationships/ctrlProp" Target="../ctrlProps/ctrlProp566.xml"/><Relationship Id="rId108" Type="http://schemas.openxmlformats.org/officeDocument/2006/relationships/ctrlProp" Target="../ctrlProps/ctrlProp571.xml"/><Relationship Id="rId20" Type="http://schemas.openxmlformats.org/officeDocument/2006/relationships/ctrlProp" Target="../ctrlProps/ctrlProp483.xml"/><Relationship Id="rId41" Type="http://schemas.openxmlformats.org/officeDocument/2006/relationships/ctrlProp" Target="../ctrlProps/ctrlProp504.xml"/><Relationship Id="rId54" Type="http://schemas.openxmlformats.org/officeDocument/2006/relationships/ctrlProp" Target="../ctrlProps/ctrlProp517.xml"/><Relationship Id="rId62" Type="http://schemas.openxmlformats.org/officeDocument/2006/relationships/ctrlProp" Target="../ctrlProps/ctrlProp525.xml"/><Relationship Id="rId70" Type="http://schemas.openxmlformats.org/officeDocument/2006/relationships/ctrlProp" Target="../ctrlProps/ctrlProp533.xml"/><Relationship Id="rId75" Type="http://schemas.openxmlformats.org/officeDocument/2006/relationships/ctrlProp" Target="../ctrlProps/ctrlProp538.xml"/><Relationship Id="rId83" Type="http://schemas.openxmlformats.org/officeDocument/2006/relationships/ctrlProp" Target="../ctrlProps/ctrlProp546.xml"/><Relationship Id="rId88" Type="http://schemas.openxmlformats.org/officeDocument/2006/relationships/ctrlProp" Target="../ctrlProps/ctrlProp551.xml"/><Relationship Id="rId91" Type="http://schemas.openxmlformats.org/officeDocument/2006/relationships/ctrlProp" Target="../ctrlProps/ctrlProp554.xml"/><Relationship Id="rId96" Type="http://schemas.openxmlformats.org/officeDocument/2006/relationships/ctrlProp" Target="../ctrlProps/ctrlProp559.xml"/><Relationship Id="rId111" Type="http://schemas.openxmlformats.org/officeDocument/2006/relationships/ctrlProp" Target="../ctrlProps/ctrlProp574.xml"/><Relationship Id="rId1" Type="http://schemas.openxmlformats.org/officeDocument/2006/relationships/printerSettings" Target="../printerSettings/printerSettings4.bin"/><Relationship Id="rId6" Type="http://schemas.openxmlformats.org/officeDocument/2006/relationships/ctrlProp" Target="../ctrlProps/ctrlProp469.xml"/><Relationship Id="rId15" Type="http://schemas.openxmlformats.org/officeDocument/2006/relationships/ctrlProp" Target="../ctrlProps/ctrlProp478.xml"/><Relationship Id="rId23" Type="http://schemas.openxmlformats.org/officeDocument/2006/relationships/ctrlProp" Target="../ctrlProps/ctrlProp486.xml"/><Relationship Id="rId28" Type="http://schemas.openxmlformats.org/officeDocument/2006/relationships/ctrlProp" Target="../ctrlProps/ctrlProp491.xml"/><Relationship Id="rId36" Type="http://schemas.openxmlformats.org/officeDocument/2006/relationships/ctrlProp" Target="../ctrlProps/ctrlProp499.xml"/><Relationship Id="rId49" Type="http://schemas.openxmlformats.org/officeDocument/2006/relationships/ctrlProp" Target="../ctrlProps/ctrlProp512.xml"/><Relationship Id="rId57" Type="http://schemas.openxmlformats.org/officeDocument/2006/relationships/ctrlProp" Target="../ctrlProps/ctrlProp520.xml"/><Relationship Id="rId106" Type="http://schemas.openxmlformats.org/officeDocument/2006/relationships/ctrlProp" Target="../ctrlProps/ctrlProp569.xml"/><Relationship Id="rId10" Type="http://schemas.openxmlformats.org/officeDocument/2006/relationships/ctrlProp" Target="../ctrlProps/ctrlProp473.xml"/><Relationship Id="rId31" Type="http://schemas.openxmlformats.org/officeDocument/2006/relationships/ctrlProp" Target="../ctrlProps/ctrlProp494.xml"/><Relationship Id="rId44" Type="http://schemas.openxmlformats.org/officeDocument/2006/relationships/ctrlProp" Target="../ctrlProps/ctrlProp507.xml"/><Relationship Id="rId52" Type="http://schemas.openxmlformats.org/officeDocument/2006/relationships/ctrlProp" Target="../ctrlProps/ctrlProp515.xml"/><Relationship Id="rId60" Type="http://schemas.openxmlformats.org/officeDocument/2006/relationships/ctrlProp" Target="../ctrlProps/ctrlProp523.xml"/><Relationship Id="rId65" Type="http://schemas.openxmlformats.org/officeDocument/2006/relationships/ctrlProp" Target="../ctrlProps/ctrlProp528.xml"/><Relationship Id="rId73" Type="http://schemas.openxmlformats.org/officeDocument/2006/relationships/ctrlProp" Target="../ctrlProps/ctrlProp536.xml"/><Relationship Id="rId78" Type="http://schemas.openxmlformats.org/officeDocument/2006/relationships/ctrlProp" Target="../ctrlProps/ctrlProp541.xml"/><Relationship Id="rId81" Type="http://schemas.openxmlformats.org/officeDocument/2006/relationships/ctrlProp" Target="../ctrlProps/ctrlProp544.xml"/><Relationship Id="rId86" Type="http://schemas.openxmlformats.org/officeDocument/2006/relationships/ctrlProp" Target="../ctrlProps/ctrlProp549.xml"/><Relationship Id="rId94" Type="http://schemas.openxmlformats.org/officeDocument/2006/relationships/ctrlProp" Target="../ctrlProps/ctrlProp557.xml"/><Relationship Id="rId99" Type="http://schemas.openxmlformats.org/officeDocument/2006/relationships/ctrlProp" Target="../ctrlProps/ctrlProp562.xml"/><Relationship Id="rId101" Type="http://schemas.openxmlformats.org/officeDocument/2006/relationships/ctrlProp" Target="../ctrlProps/ctrlProp564.xml"/><Relationship Id="rId4" Type="http://schemas.openxmlformats.org/officeDocument/2006/relationships/oleObject" Target="../embeddings/Microsoft_Word_97_-_2003_Document1.doc"/><Relationship Id="rId9" Type="http://schemas.openxmlformats.org/officeDocument/2006/relationships/ctrlProp" Target="../ctrlProps/ctrlProp472.xml"/><Relationship Id="rId13" Type="http://schemas.openxmlformats.org/officeDocument/2006/relationships/ctrlProp" Target="../ctrlProps/ctrlProp476.xml"/><Relationship Id="rId18" Type="http://schemas.openxmlformats.org/officeDocument/2006/relationships/ctrlProp" Target="../ctrlProps/ctrlProp481.xml"/><Relationship Id="rId39" Type="http://schemas.openxmlformats.org/officeDocument/2006/relationships/ctrlProp" Target="../ctrlProps/ctrlProp502.xml"/><Relationship Id="rId109" Type="http://schemas.openxmlformats.org/officeDocument/2006/relationships/ctrlProp" Target="../ctrlProps/ctrlProp572.xml"/><Relationship Id="rId34" Type="http://schemas.openxmlformats.org/officeDocument/2006/relationships/ctrlProp" Target="../ctrlProps/ctrlProp497.xml"/><Relationship Id="rId50" Type="http://schemas.openxmlformats.org/officeDocument/2006/relationships/ctrlProp" Target="../ctrlProps/ctrlProp513.xml"/><Relationship Id="rId55" Type="http://schemas.openxmlformats.org/officeDocument/2006/relationships/ctrlProp" Target="../ctrlProps/ctrlProp518.xml"/><Relationship Id="rId76" Type="http://schemas.openxmlformats.org/officeDocument/2006/relationships/ctrlProp" Target="../ctrlProps/ctrlProp539.xml"/><Relationship Id="rId97" Type="http://schemas.openxmlformats.org/officeDocument/2006/relationships/ctrlProp" Target="../ctrlProps/ctrlProp560.xml"/><Relationship Id="rId104" Type="http://schemas.openxmlformats.org/officeDocument/2006/relationships/ctrlProp" Target="../ctrlProps/ctrlProp567.xml"/><Relationship Id="rId7" Type="http://schemas.openxmlformats.org/officeDocument/2006/relationships/ctrlProp" Target="../ctrlProps/ctrlProp470.xml"/><Relationship Id="rId71" Type="http://schemas.openxmlformats.org/officeDocument/2006/relationships/ctrlProp" Target="../ctrlProps/ctrlProp534.xml"/><Relationship Id="rId92" Type="http://schemas.openxmlformats.org/officeDocument/2006/relationships/ctrlProp" Target="../ctrlProps/ctrlProp55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97.xml"/><Relationship Id="rId21" Type="http://schemas.openxmlformats.org/officeDocument/2006/relationships/ctrlProp" Target="../ctrlProps/ctrlProp592.xml"/><Relationship Id="rId42" Type="http://schemas.openxmlformats.org/officeDocument/2006/relationships/ctrlProp" Target="../ctrlProps/ctrlProp613.xml"/><Relationship Id="rId47" Type="http://schemas.openxmlformats.org/officeDocument/2006/relationships/ctrlProp" Target="../ctrlProps/ctrlProp618.xml"/><Relationship Id="rId63" Type="http://schemas.openxmlformats.org/officeDocument/2006/relationships/ctrlProp" Target="../ctrlProps/ctrlProp634.xml"/><Relationship Id="rId68" Type="http://schemas.openxmlformats.org/officeDocument/2006/relationships/ctrlProp" Target="../ctrlProps/ctrlProp639.xml"/><Relationship Id="rId84" Type="http://schemas.openxmlformats.org/officeDocument/2006/relationships/ctrlProp" Target="../ctrlProps/ctrlProp655.xml"/><Relationship Id="rId89" Type="http://schemas.openxmlformats.org/officeDocument/2006/relationships/ctrlProp" Target="../ctrlProps/ctrlProp660.xml"/><Relationship Id="rId112" Type="http://schemas.openxmlformats.org/officeDocument/2006/relationships/ctrlProp" Target="../ctrlProps/ctrlProp683.xml"/><Relationship Id="rId2" Type="http://schemas.openxmlformats.org/officeDocument/2006/relationships/drawing" Target="../drawings/drawing4.xml"/><Relationship Id="rId16" Type="http://schemas.openxmlformats.org/officeDocument/2006/relationships/ctrlProp" Target="../ctrlProps/ctrlProp587.xml"/><Relationship Id="rId29" Type="http://schemas.openxmlformats.org/officeDocument/2006/relationships/ctrlProp" Target="../ctrlProps/ctrlProp600.xml"/><Relationship Id="rId107" Type="http://schemas.openxmlformats.org/officeDocument/2006/relationships/ctrlProp" Target="../ctrlProps/ctrlProp678.xml"/><Relationship Id="rId11" Type="http://schemas.openxmlformats.org/officeDocument/2006/relationships/ctrlProp" Target="../ctrlProps/ctrlProp582.xml"/><Relationship Id="rId24" Type="http://schemas.openxmlformats.org/officeDocument/2006/relationships/ctrlProp" Target="../ctrlProps/ctrlProp595.xml"/><Relationship Id="rId32" Type="http://schemas.openxmlformats.org/officeDocument/2006/relationships/ctrlProp" Target="../ctrlProps/ctrlProp603.xml"/><Relationship Id="rId37" Type="http://schemas.openxmlformats.org/officeDocument/2006/relationships/ctrlProp" Target="../ctrlProps/ctrlProp608.xml"/><Relationship Id="rId40" Type="http://schemas.openxmlformats.org/officeDocument/2006/relationships/ctrlProp" Target="../ctrlProps/ctrlProp611.xml"/><Relationship Id="rId45" Type="http://schemas.openxmlformats.org/officeDocument/2006/relationships/ctrlProp" Target="../ctrlProps/ctrlProp616.xml"/><Relationship Id="rId53" Type="http://schemas.openxmlformats.org/officeDocument/2006/relationships/ctrlProp" Target="../ctrlProps/ctrlProp624.xml"/><Relationship Id="rId58" Type="http://schemas.openxmlformats.org/officeDocument/2006/relationships/ctrlProp" Target="../ctrlProps/ctrlProp629.xml"/><Relationship Id="rId66" Type="http://schemas.openxmlformats.org/officeDocument/2006/relationships/ctrlProp" Target="../ctrlProps/ctrlProp637.xml"/><Relationship Id="rId74" Type="http://schemas.openxmlformats.org/officeDocument/2006/relationships/ctrlProp" Target="../ctrlProps/ctrlProp645.xml"/><Relationship Id="rId79" Type="http://schemas.openxmlformats.org/officeDocument/2006/relationships/ctrlProp" Target="../ctrlProps/ctrlProp650.xml"/><Relationship Id="rId87" Type="http://schemas.openxmlformats.org/officeDocument/2006/relationships/ctrlProp" Target="../ctrlProps/ctrlProp658.xml"/><Relationship Id="rId102" Type="http://schemas.openxmlformats.org/officeDocument/2006/relationships/ctrlProp" Target="../ctrlProps/ctrlProp673.xml"/><Relationship Id="rId110" Type="http://schemas.openxmlformats.org/officeDocument/2006/relationships/ctrlProp" Target="../ctrlProps/ctrlProp681.xml"/><Relationship Id="rId5" Type="http://schemas.openxmlformats.org/officeDocument/2006/relationships/image" Target="../media/image3.emf"/><Relationship Id="rId61" Type="http://schemas.openxmlformats.org/officeDocument/2006/relationships/ctrlProp" Target="../ctrlProps/ctrlProp632.xml"/><Relationship Id="rId82" Type="http://schemas.openxmlformats.org/officeDocument/2006/relationships/ctrlProp" Target="../ctrlProps/ctrlProp653.xml"/><Relationship Id="rId90" Type="http://schemas.openxmlformats.org/officeDocument/2006/relationships/ctrlProp" Target="../ctrlProps/ctrlProp661.xml"/><Relationship Id="rId95" Type="http://schemas.openxmlformats.org/officeDocument/2006/relationships/ctrlProp" Target="../ctrlProps/ctrlProp666.xml"/><Relationship Id="rId19" Type="http://schemas.openxmlformats.org/officeDocument/2006/relationships/ctrlProp" Target="../ctrlProps/ctrlProp590.xml"/><Relationship Id="rId14" Type="http://schemas.openxmlformats.org/officeDocument/2006/relationships/ctrlProp" Target="../ctrlProps/ctrlProp585.xml"/><Relationship Id="rId22" Type="http://schemas.openxmlformats.org/officeDocument/2006/relationships/ctrlProp" Target="../ctrlProps/ctrlProp593.xml"/><Relationship Id="rId27" Type="http://schemas.openxmlformats.org/officeDocument/2006/relationships/ctrlProp" Target="../ctrlProps/ctrlProp598.xml"/><Relationship Id="rId30" Type="http://schemas.openxmlformats.org/officeDocument/2006/relationships/ctrlProp" Target="../ctrlProps/ctrlProp601.xml"/><Relationship Id="rId35" Type="http://schemas.openxmlformats.org/officeDocument/2006/relationships/ctrlProp" Target="../ctrlProps/ctrlProp606.xml"/><Relationship Id="rId43" Type="http://schemas.openxmlformats.org/officeDocument/2006/relationships/ctrlProp" Target="../ctrlProps/ctrlProp614.xml"/><Relationship Id="rId48" Type="http://schemas.openxmlformats.org/officeDocument/2006/relationships/ctrlProp" Target="../ctrlProps/ctrlProp619.xml"/><Relationship Id="rId56" Type="http://schemas.openxmlformats.org/officeDocument/2006/relationships/ctrlProp" Target="../ctrlProps/ctrlProp627.xml"/><Relationship Id="rId64" Type="http://schemas.openxmlformats.org/officeDocument/2006/relationships/ctrlProp" Target="../ctrlProps/ctrlProp635.xml"/><Relationship Id="rId69" Type="http://schemas.openxmlformats.org/officeDocument/2006/relationships/ctrlProp" Target="../ctrlProps/ctrlProp640.xml"/><Relationship Id="rId77" Type="http://schemas.openxmlformats.org/officeDocument/2006/relationships/ctrlProp" Target="../ctrlProps/ctrlProp648.xml"/><Relationship Id="rId100" Type="http://schemas.openxmlformats.org/officeDocument/2006/relationships/ctrlProp" Target="../ctrlProps/ctrlProp671.xml"/><Relationship Id="rId105" Type="http://schemas.openxmlformats.org/officeDocument/2006/relationships/ctrlProp" Target="../ctrlProps/ctrlProp676.xml"/><Relationship Id="rId113" Type="http://schemas.openxmlformats.org/officeDocument/2006/relationships/ctrlProp" Target="../ctrlProps/ctrlProp684.xml"/><Relationship Id="rId8" Type="http://schemas.openxmlformats.org/officeDocument/2006/relationships/ctrlProp" Target="../ctrlProps/ctrlProp579.xml"/><Relationship Id="rId51" Type="http://schemas.openxmlformats.org/officeDocument/2006/relationships/ctrlProp" Target="../ctrlProps/ctrlProp622.xml"/><Relationship Id="rId72" Type="http://schemas.openxmlformats.org/officeDocument/2006/relationships/ctrlProp" Target="../ctrlProps/ctrlProp643.xml"/><Relationship Id="rId80" Type="http://schemas.openxmlformats.org/officeDocument/2006/relationships/ctrlProp" Target="../ctrlProps/ctrlProp651.xml"/><Relationship Id="rId85" Type="http://schemas.openxmlformats.org/officeDocument/2006/relationships/ctrlProp" Target="../ctrlProps/ctrlProp656.xml"/><Relationship Id="rId93" Type="http://schemas.openxmlformats.org/officeDocument/2006/relationships/ctrlProp" Target="../ctrlProps/ctrlProp664.xml"/><Relationship Id="rId98" Type="http://schemas.openxmlformats.org/officeDocument/2006/relationships/ctrlProp" Target="../ctrlProps/ctrlProp669.xml"/><Relationship Id="rId3" Type="http://schemas.openxmlformats.org/officeDocument/2006/relationships/vmlDrawing" Target="../drawings/vmlDrawing4.vml"/><Relationship Id="rId12" Type="http://schemas.openxmlformats.org/officeDocument/2006/relationships/ctrlProp" Target="../ctrlProps/ctrlProp583.xml"/><Relationship Id="rId17" Type="http://schemas.openxmlformats.org/officeDocument/2006/relationships/ctrlProp" Target="../ctrlProps/ctrlProp588.xml"/><Relationship Id="rId25" Type="http://schemas.openxmlformats.org/officeDocument/2006/relationships/ctrlProp" Target="../ctrlProps/ctrlProp596.xml"/><Relationship Id="rId33" Type="http://schemas.openxmlformats.org/officeDocument/2006/relationships/ctrlProp" Target="../ctrlProps/ctrlProp604.xml"/><Relationship Id="rId38" Type="http://schemas.openxmlformats.org/officeDocument/2006/relationships/ctrlProp" Target="../ctrlProps/ctrlProp609.xml"/><Relationship Id="rId46" Type="http://schemas.openxmlformats.org/officeDocument/2006/relationships/ctrlProp" Target="../ctrlProps/ctrlProp617.xml"/><Relationship Id="rId59" Type="http://schemas.openxmlformats.org/officeDocument/2006/relationships/ctrlProp" Target="../ctrlProps/ctrlProp630.xml"/><Relationship Id="rId67" Type="http://schemas.openxmlformats.org/officeDocument/2006/relationships/ctrlProp" Target="../ctrlProps/ctrlProp638.xml"/><Relationship Id="rId103" Type="http://schemas.openxmlformats.org/officeDocument/2006/relationships/ctrlProp" Target="../ctrlProps/ctrlProp674.xml"/><Relationship Id="rId108" Type="http://schemas.openxmlformats.org/officeDocument/2006/relationships/ctrlProp" Target="../ctrlProps/ctrlProp679.xml"/><Relationship Id="rId20" Type="http://schemas.openxmlformats.org/officeDocument/2006/relationships/ctrlProp" Target="../ctrlProps/ctrlProp591.xml"/><Relationship Id="rId41" Type="http://schemas.openxmlformats.org/officeDocument/2006/relationships/ctrlProp" Target="../ctrlProps/ctrlProp612.xml"/><Relationship Id="rId54" Type="http://schemas.openxmlformats.org/officeDocument/2006/relationships/ctrlProp" Target="../ctrlProps/ctrlProp625.xml"/><Relationship Id="rId62" Type="http://schemas.openxmlformats.org/officeDocument/2006/relationships/ctrlProp" Target="../ctrlProps/ctrlProp633.xml"/><Relationship Id="rId70" Type="http://schemas.openxmlformats.org/officeDocument/2006/relationships/ctrlProp" Target="../ctrlProps/ctrlProp641.xml"/><Relationship Id="rId75" Type="http://schemas.openxmlformats.org/officeDocument/2006/relationships/ctrlProp" Target="../ctrlProps/ctrlProp646.xml"/><Relationship Id="rId83" Type="http://schemas.openxmlformats.org/officeDocument/2006/relationships/ctrlProp" Target="../ctrlProps/ctrlProp654.xml"/><Relationship Id="rId88" Type="http://schemas.openxmlformats.org/officeDocument/2006/relationships/ctrlProp" Target="../ctrlProps/ctrlProp659.xml"/><Relationship Id="rId91" Type="http://schemas.openxmlformats.org/officeDocument/2006/relationships/ctrlProp" Target="../ctrlProps/ctrlProp662.xml"/><Relationship Id="rId96" Type="http://schemas.openxmlformats.org/officeDocument/2006/relationships/ctrlProp" Target="../ctrlProps/ctrlProp667.xml"/><Relationship Id="rId111" Type="http://schemas.openxmlformats.org/officeDocument/2006/relationships/ctrlProp" Target="../ctrlProps/ctrlProp682.xml"/><Relationship Id="rId1" Type="http://schemas.openxmlformats.org/officeDocument/2006/relationships/printerSettings" Target="../printerSettings/printerSettings5.bin"/><Relationship Id="rId6" Type="http://schemas.openxmlformats.org/officeDocument/2006/relationships/ctrlProp" Target="../ctrlProps/ctrlProp577.xml"/><Relationship Id="rId15" Type="http://schemas.openxmlformats.org/officeDocument/2006/relationships/ctrlProp" Target="../ctrlProps/ctrlProp586.xml"/><Relationship Id="rId23" Type="http://schemas.openxmlformats.org/officeDocument/2006/relationships/ctrlProp" Target="../ctrlProps/ctrlProp594.xml"/><Relationship Id="rId28" Type="http://schemas.openxmlformats.org/officeDocument/2006/relationships/ctrlProp" Target="../ctrlProps/ctrlProp599.xml"/><Relationship Id="rId36" Type="http://schemas.openxmlformats.org/officeDocument/2006/relationships/ctrlProp" Target="../ctrlProps/ctrlProp607.xml"/><Relationship Id="rId49" Type="http://schemas.openxmlformats.org/officeDocument/2006/relationships/ctrlProp" Target="../ctrlProps/ctrlProp620.xml"/><Relationship Id="rId57" Type="http://schemas.openxmlformats.org/officeDocument/2006/relationships/ctrlProp" Target="../ctrlProps/ctrlProp628.xml"/><Relationship Id="rId106" Type="http://schemas.openxmlformats.org/officeDocument/2006/relationships/ctrlProp" Target="../ctrlProps/ctrlProp677.xml"/><Relationship Id="rId10" Type="http://schemas.openxmlformats.org/officeDocument/2006/relationships/ctrlProp" Target="../ctrlProps/ctrlProp581.xml"/><Relationship Id="rId31" Type="http://schemas.openxmlformats.org/officeDocument/2006/relationships/ctrlProp" Target="../ctrlProps/ctrlProp602.xml"/><Relationship Id="rId44" Type="http://schemas.openxmlformats.org/officeDocument/2006/relationships/ctrlProp" Target="../ctrlProps/ctrlProp615.xml"/><Relationship Id="rId52" Type="http://schemas.openxmlformats.org/officeDocument/2006/relationships/ctrlProp" Target="../ctrlProps/ctrlProp623.xml"/><Relationship Id="rId60" Type="http://schemas.openxmlformats.org/officeDocument/2006/relationships/ctrlProp" Target="../ctrlProps/ctrlProp631.xml"/><Relationship Id="rId65" Type="http://schemas.openxmlformats.org/officeDocument/2006/relationships/ctrlProp" Target="../ctrlProps/ctrlProp636.xml"/><Relationship Id="rId73" Type="http://schemas.openxmlformats.org/officeDocument/2006/relationships/ctrlProp" Target="../ctrlProps/ctrlProp644.xml"/><Relationship Id="rId78" Type="http://schemas.openxmlformats.org/officeDocument/2006/relationships/ctrlProp" Target="../ctrlProps/ctrlProp649.xml"/><Relationship Id="rId81" Type="http://schemas.openxmlformats.org/officeDocument/2006/relationships/ctrlProp" Target="../ctrlProps/ctrlProp652.xml"/><Relationship Id="rId86" Type="http://schemas.openxmlformats.org/officeDocument/2006/relationships/ctrlProp" Target="../ctrlProps/ctrlProp657.xml"/><Relationship Id="rId94" Type="http://schemas.openxmlformats.org/officeDocument/2006/relationships/ctrlProp" Target="../ctrlProps/ctrlProp665.xml"/><Relationship Id="rId99" Type="http://schemas.openxmlformats.org/officeDocument/2006/relationships/ctrlProp" Target="../ctrlProps/ctrlProp670.xml"/><Relationship Id="rId101" Type="http://schemas.openxmlformats.org/officeDocument/2006/relationships/ctrlProp" Target="../ctrlProps/ctrlProp672.xml"/><Relationship Id="rId4" Type="http://schemas.openxmlformats.org/officeDocument/2006/relationships/oleObject" Target="../embeddings/Microsoft_Word_97_-_2003_Document2.doc"/><Relationship Id="rId9" Type="http://schemas.openxmlformats.org/officeDocument/2006/relationships/ctrlProp" Target="../ctrlProps/ctrlProp580.xml"/><Relationship Id="rId13" Type="http://schemas.openxmlformats.org/officeDocument/2006/relationships/ctrlProp" Target="../ctrlProps/ctrlProp584.xml"/><Relationship Id="rId18" Type="http://schemas.openxmlformats.org/officeDocument/2006/relationships/ctrlProp" Target="../ctrlProps/ctrlProp589.xml"/><Relationship Id="rId39" Type="http://schemas.openxmlformats.org/officeDocument/2006/relationships/ctrlProp" Target="../ctrlProps/ctrlProp610.xml"/><Relationship Id="rId109" Type="http://schemas.openxmlformats.org/officeDocument/2006/relationships/ctrlProp" Target="../ctrlProps/ctrlProp680.xml"/><Relationship Id="rId34" Type="http://schemas.openxmlformats.org/officeDocument/2006/relationships/ctrlProp" Target="../ctrlProps/ctrlProp605.xml"/><Relationship Id="rId50" Type="http://schemas.openxmlformats.org/officeDocument/2006/relationships/ctrlProp" Target="../ctrlProps/ctrlProp621.xml"/><Relationship Id="rId55" Type="http://schemas.openxmlformats.org/officeDocument/2006/relationships/ctrlProp" Target="../ctrlProps/ctrlProp626.xml"/><Relationship Id="rId76" Type="http://schemas.openxmlformats.org/officeDocument/2006/relationships/ctrlProp" Target="../ctrlProps/ctrlProp647.xml"/><Relationship Id="rId97" Type="http://schemas.openxmlformats.org/officeDocument/2006/relationships/ctrlProp" Target="../ctrlProps/ctrlProp668.xml"/><Relationship Id="rId104" Type="http://schemas.openxmlformats.org/officeDocument/2006/relationships/ctrlProp" Target="../ctrlProps/ctrlProp675.xml"/><Relationship Id="rId7" Type="http://schemas.openxmlformats.org/officeDocument/2006/relationships/ctrlProp" Target="../ctrlProps/ctrlProp578.xml"/><Relationship Id="rId71" Type="http://schemas.openxmlformats.org/officeDocument/2006/relationships/ctrlProp" Target="../ctrlProps/ctrlProp642.xml"/><Relationship Id="rId92" Type="http://schemas.openxmlformats.org/officeDocument/2006/relationships/ctrlProp" Target="../ctrlProps/ctrlProp66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image" Target="../media/image4.emf"/><Relationship Id="rId4" Type="http://schemas.openxmlformats.org/officeDocument/2006/relationships/oleObject" Target="../embeddings/Microsoft_Word_97_-_2003_Document3.doc"/></Relationships>
</file>

<file path=xl/worksheets/_rels/sheet9.xml.rels><?xml version="1.0" encoding="UTF-8" standalone="yes"?>
<Relationships xmlns="http://schemas.openxmlformats.org/package/2006/relationships"><Relationship Id="rId8" Type="http://schemas.openxmlformats.org/officeDocument/2006/relationships/oleObject" Target="../embeddings/Microsoft_Word_97_-_2003_Document6.doc"/><Relationship Id="rId3" Type="http://schemas.openxmlformats.org/officeDocument/2006/relationships/vmlDrawing" Target="../drawings/vmlDrawing6.vml"/><Relationship Id="rId7" Type="http://schemas.openxmlformats.org/officeDocument/2006/relationships/image" Target="../media/image6.emf"/><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oleObject" Target="../embeddings/Microsoft_Word_97_-_2003_Document5.doc"/><Relationship Id="rId5" Type="http://schemas.openxmlformats.org/officeDocument/2006/relationships/image" Target="../media/image5.emf"/><Relationship Id="rId4" Type="http://schemas.openxmlformats.org/officeDocument/2006/relationships/oleObject" Target="../embeddings/Microsoft_Word_97_-_2003_Document4.doc"/><Relationship Id="rId9" Type="http://schemas.openxmlformats.org/officeDocument/2006/relationships/image" Target="../media/image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858"/>
  <sheetViews>
    <sheetView zoomScale="90" zoomScaleNormal="90" zoomScaleSheetLayoutView="90" workbookViewId="0">
      <selection activeCell="M171" sqref="M171"/>
    </sheetView>
  </sheetViews>
  <sheetFormatPr defaultRowHeight="15.75" x14ac:dyDescent="0.25"/>
  <cols>
    <col min="1" max="2" width="9.140625" style="130"/>
    <col min="3" max="3" width="8.5703125" style="130" customWidth="1"/>
    <col min="4" max="4" width="9" style="130" customWidth="1"/>
    <col min="5" max="5" width="8.85546875" style="130" customWidth="1"/>
    <col min="6" max="6" width="13.85546875" style="130" customWidth="1"/>
    <col min="7" max="7" width="1.85546875" style="130" customWidth="1"/>
    <col min="8" max="8" width="5" style="130" customWidth="1"/>
    <col min="9" max="9" width="23.85546875" style="130" customWidth="1"/>
    <col min="10" max="10" width="7.85546875" style="303" customWidth="1"/>
    <col min="11" max="11" width="12" customWidth="1"/>
  </cols>
  <sheetData>
    <row r="1" spans="1:10" ht="20.25" x14ac:dyDescent="0.2">
      <c r="A1" s="628" t="s">
        <v>73</v>
      </c>
      <c r="B1" s="629"/>
      <c r="C1" s="629"/>
      <c r="D1" s="629"/>
      <c r="E1" s="629"/>
      <c r="F1" s="629"/>
      <c r="G1" s="629"/>
      <c r="H1" s="629"/>
      <c r="I1" s="629"/>
      <c r="J1" s="630"/>
    </row>
    <row r="2" spans="1:10" ht="20.25" x14ac:dyDescent="0.2">
      <c r="A2" s="631" t="s">
        <v>904</v>
      </c>
      <c r="B2" s="632"/>
      <c r="C2" s="632"/>
      <c r="D2" s="632"/>
      <c r="E2" s="632"/>
      <c r="F2" s="632"/>
      <c r="G2" s="632"/>
      <c r="H2" s="632"/>
      <c r="I2" s="632"/>
      <c r="J2" s="633"/>
    </row>
    <row r="3" spans="1:10" ht="15.75" customHeight="1" x14ac:dyDescent="0.2">
      <c r="A3" s="643" t="s">
        <v>1156</v>
      </c>
      <c r="B3" s="644"/>
      <c r="C3" s="644"/>
      <c r="D3" s="644"/>
      <c r="E3" s="644"/>
      <c r="F3" s="644"/>
      <c r="G3" s="644"/>
      <c r="H3" s="644"/>
      <c r="I3" s="644"/>
      <c r="J3" s="645"/>
    </row>
    <row r="4" spans="1:10" x14ac:dyDescent="0.2">
      <c r="A4" s="640" t="s">
        <v>74</v>
      </c>
      <c r="B4" s="641"/>
      <c r="C4" s="641"/>
      <c r="D4" s="641"/>
      <c r="E4" s="641"/>
      <c r="F4" s="641"/>
      <c r="G4" s="641"/>
      <c r="H4" s="641"/>
      <c r="I4" s="641"/>
      <c r="J4" s="642"/>
    </row>
    <row r="5" spans="1:10" x14ac:dyDescent="0.25">
      <c r="A5" s="646" t="s">
        <v>1157</v>
      </c>
      <c r="B5" s="647"/>
      <c r="C5" s="647"/>
      <c r="D5" s="647"/>
      <c r="E5" s="647"/>
      <c r="F5" s="647"/>
      <c r="G5" s="647"/>
      <c r="H5" s="647"/>
      <c r="I5" s="647"/>
      <c r="J5" s="648"/>
    </row>
    <row r="6" spans="1:10" x14ac:dyDescent="0.25">
      <c r="A6" s="649" t="s">
        <v>1167</v>
      </c>
      <c r="B6" s="647"/>
      <c r="C6" s="647"/>
      <c r="D6" s="647"/>
      <c r="E6" s="647"/>
      <c r="F6" s="647"/>
      <c r="G6" s="647"/>
      <c r="H6" s="647"/>
      <c r="I6" s="647"/>
      <c r="J6" s="648"/>
    </row>
    <row r="7" spans="1:10" ht="15.75" customHeight="1" x14ac:dyDescent="0.2">
      <c r="A7" s="643"/>
      <c r="B7" s="644"/>
      <c r="C7" s="644"/>
      <c r="D7" s="644"/>
      <c r="E7" s="644"/>
      <c r="F7" s="644"/>
      <c r="G7" s="644"/>
      <c r="H7" s="644"/>
      <c r="I7" s="644"/>
      <c r="J7" s="645"/>
    </row>
    <row r="8" spans="1:10" ht="15.75" customHeight="1" x14ac:dyDescent="0.2">
      <c r="A8" s="650" t="s">
        <v>1172</v>
      </c>
      <c r="B8" s="651"/>
      <c r="C8" s="651"/>
      <c r="D8" s="651"/>
      <c r="E8" s="651"/>
      <c r="F8" s="651"/>
      <c r="G8" s="651"/>
      <c r="H8" s="651"/>
      <c r="I8" s="651"/>
      <c r="J8" s="652"/>
    </row>
    <row r="9" spans="1:10" ht="15.75" customHeight="1" x14ac:dyDescent="0.25">
      <c r="A9" s="634" t="s">
        <v>1173</v>
      </c>
      <c r="B9" s="635"/>
      <c r="C9" s="635"/>
      <c r="D9" s="635"/>
      <c r="E9" s="635"/>
      <c r="F9" s="635"/>
      <c r="G9" s="635"/>
      <c r="H9" s="635"/>
      <c r="I9" s="635"/>
      <c r="J9" s="636"/>
    </row>
    <row r="10" spans="1:10" ht="13.5" thickBot="1" x14ac:dyDescent="0.25">
      <c r="A10" s="637"/>
      <c r="B10" s="638"/>
      <c r="C10" s="638"/>
      <c r="D10" s="638"/>
      <c r="E10" s="638"/>
      <c r="F10" s="638"/>
      <c r="G10" s="638"/>
      <c r="H10" s="638"/>
      <c r="I10" s="638"/>
      <c r="J10" s="639"/>
    </row>
    <row r="11" spans="1:10" ht="12" customHeight="1" x14ac:dyDescent="0.25"/>
    <row r="12" spans="1:10" ht="56.25" customHeight="1" x14ac:dyDescent="0.25">
      <c r="A12" s="653" t="s">
        <v>1158</v>
      </c>
      <c r="B12" s="653"/>
      <c r="C12" s="653"/>
      <c r="D12" s="653"/>
      <c r="E12" s="653"/>
      <c r="F12" s="653"/>
      <c r="G12" s="653"/>
      <c r="H12" s="653"/>
      <c r="I12" s="653"/>
    </row>
    <row r="13" spans="1:10" ht="9.75" customHeight="1" x14ac:dyDescent="0.25"/>
    <row r="14" spans="1:10" ht="30.75" customHeight="1" x14ac:dyDescent="0.25">
      <c r="A14" s="656" t="s">
        <v>1159</v>
      </c>
      <c r="B14" s="656"/>
      <c r="C14" s="656"/>
      <c r="D14" s="656"/>
      <c r="E14" s="656"/>
      <c r="F14" s="656"/>
      <c r="G14" s="656"/>
      <c r="H14" s="656"/>
      <c r="I14" s="656"/>
    </row>
    <row r="15" spans="1:10" ht="9" customHeight="1" x14ac:dyDescent="0.25"/>
    <row r="16" spans="1:10" ht="120" customHeight="1" x14ac:dyDescent="0.25">
      <c r="A16" s="621" t="s">
        <v>1160</v>
      </c>
      <c r="B16" s="621"/>
      <c r="C16" s="621"/>
      <c r="D16" s="621"/>
      <c r="E16" s="621"/>
      <c r="F16" s="621"/>
      <c r="G16" s="621"/>
      <c r="H16" s="621"/>
      <c r="I16" s="621"/>
    </row>
    <row r="17" spans="1:9" ht="6" customHeight="1" x14ac:dyDescent="0.25"/>
    <row r="18" spans="1:9" ht="20.25" customHeight="1" x14ac:dyDescent="0.25">
      <c r="A18" s="583" t="s">
        <v>75</v>
      </c>
      <c r="B18" s="583"/>
      <c r="C18" s="583"/>
      <c r="D18" s="583"/>
      <c r="E18" s="583"/>
      <c r="F18" s="583"/>
      <c r="G18" s="583"/>
      <c r="H18" s="583"/>
      <c r="I18" s="583"/>
    </row>
    <row r="19" spans="1:9" ht="7.5" customHeight="1" x14ac:dyDescent="0.25"/>
    <row r="20" spans="1:9" x14ac:dyDescent="0.25">
      <c r="A20" s="131" t="s">
        <v>875</v>
      </c>
      <c r="B20" s="131"/>
      <c r="C20" s="131" t="s">
        <v>876</v>
      </c>
    </row>
    <row r="22" spans="1:9" x14ac:dyDescent="0.25">
      <c r="A22" s="132" t="s">
        <v>877</v>
      </c>
      <c r="B22" s="133"/>
      <c r="C22" s="133"/>
      <c r="D22" s="132"/>
      <c r="E22" s="565"/>
      <c r="F22" s="565"/>
      <c r="G22" s="565"/>
      <c r="H22" s="565"/>
      <c r="I22" s="565"/>
    </row>
    <row r="23" spans="1:9" x14ac:dyDescent="0.25">
      <c r="A23" s="132" t="s">
        <v>878</v>
      </c>
      <c r="B23" s="133"/>
      <c r="C23" s="133"/>
      <c r="D23" s="132"/>
      <c r="E23" s="577"/>
      <c r="F23" s="577"/>
      <c r="G23" s="577"/>
      <c r="H23" s="577"/>
      <c r="I23" s="577"/>
    </row>
    <row r="24" spans="1:9" x14ac:dyDescent="0.25">
      <c r="A24" s="132" t="s">
        <v>879</v>
      </c>
      <c r="B24" s="134"/>
      <c r="C24" s="133"/>
      <c r="D24" s="132"/>
      <c r="E24" s="577"/>
      <c r="F24" s="577"/>
      <c r="G24" s="577"/>
      <c r="H24" s="577"/>
      <c r="I24" s="577"/>
    </row>
    <row r="25" spans="1:9" x14ac:dyDescent="0.25">
      <c r="A25" s="132" t="s">
        <v>905</v>
      </c>
      <c r="B25" s="133"/>
      <c r="C25" s="133"/>
      <c r="D25" s="132"/>
      <c r="E25" s="577"/>
      <c r="F25" s="577"/>
      <c r="G25" s="577"/>
      <c r="H25" s="577"/>
      <c r="I25" s="577"/>
    </row>
    <row r="26" spans="1:9" x14ac:dyDescent="0.25">
      <c r="A26" s="132" t="s">
        <v>880</v>
      </c>
      <c r="B26" s="133"/>
      <c r="C26" s="132"/>
      <c r="D26" s="132"/>
      <c r="E26" s="577"/>
      <c r="F26" s="577"/>
      <c r="G26" s="577"/>
      <c r="H26" s="577"/>
      <c r="I26" s="577"/>
    </row>
    <row r="27" spans="1:9" x14ac:dyDescent="0.25">
      <c r="A27" s="132" t="s">
        <v>881</v>
      </c>
      <c r="B27" s="133"/>
      <c r="C27" s="132"/>
      <c r="D27" s="132"/>
      <c r="E27" s="577"/>
      <c r="F27" s="577"/>
      <c r="G27" s="577"/>
      <c r="H27" s="577"/>
      <c r="I27" s="577"/>
    </row>
    <row r="28" spans="1:9" x14ac:dyDescent="0.25">
      <c r="A28" s="132" t="s">
        <v>882</v>
      </c>
      <c r="B28" s="133"/>
      <c r="C28" s="132"/>
      <c r="D28" s="132"/>
      <c r="E28" s="577"/>
      <c r="F28" s="577"/>
      <c r="G28" s="577"/>
      <c r="H28" s="577"/>
      <c r="I28" s="577"/>
    </row>
    <row r="29" spans="1:9" x14ac:dyDescent="0.25">
      <c r="A29" s="132" t="s">
        <v>883</v>
      </c>
      <c r="B29" s="133"/>
      <c r="C29" s="132"/>
      <c r="D29" s="132"/>
      <c r="E29" s="577"/>
      <c r="F29" s="577"/>
      <c r="G29" s="577"/>
      <c r="H29" s="577"/>
      <c r="I29" s="577"/>
    </row>
    <row r="30" spans="1:9" x14ac:dyDescent="0.25">
      <c r="A30" s="132" t="s">
        <v>884</v>
      </c>
      <c r="B30" s="133"/>
      <c r="C30" s="132"/>
      <c r="D30" s="132"/>
      <c r="E30" s="577"/>
      <c r="F30" s="577"/>
      <c r="G30" s="577"/>
      <c r="H30" s="577"/>
      <c r="I30" s="577"/>
    </row>
    <row r="31" spans="1:9" x14ac:dyDescent="0.25">
      <c r="A31" s="132" t="s">
        <v>885</v>
      </c>
      <c r="B31" s="133"/>
      <c r="C31" s="132"/>
      <c r="D31" s="132"/>
      <c r="E31" s="577"/>
      <c r="F31" s="577"/>
      <c r="G31" s="577"/>
      <c r="H31" s="577"/>
      <c r="I31" s="577"/>
    </row>
    <row r="32" spans="1:9" x14ac:dyDescent="0.25">
      <c r="A32" s="132" t="s">
        <v>886</v>
      </c>
      <c r="B32" s="133"/>
      <c r="C32" s="133"/>
      <c r="D32" s="132"/>
      <c r="E32" s="577"/>
      <c r="F32" s="577"/>
      <c r="G32" s="577"/>
      <c r="H32" s="577"/>
      <c r="I32" s="577"/>
    </row>
    <row r="33" spans="1:9" x14ac:dyDescent="0.25">
      <c r="A33" s="135" t="s">
        <v>887</v>
      </c>
      <c r="B33"/>
      <c r="C33" s="135"/>
      <c r="E33" s="577"/>
      <c r="F33" s="577"/>
      <c r="G33" s="577"/>
      <c r="H33" s="577"/>
      <c r="I33" s="577"/>
    </row>
    <row r="34" spans="1:9" ht="16.5" thickBot="1" x14ac:dyDescent="0.3">
      <c r="A34" s="132" t="s">
        <v>1041</v>
      </c>
      <c r="B34" s="132"/>
      <c r="C34" s="132"/>
      <c r="D34" s="132"/>
      <c r="E34" s="132"/>
      <c r="F34" s="132"/>
      <c r="G34" s="132"/>
      <c r="H34" s="132"/>
    </row>
    <row r="35" spans="1:9" ht="16.5" thickBot="1" x14ac:dyDescent="0.3">
      <c r="A35" s="432"/>
      <c r="B35" s="132" t="s">
        <v>888</v>
      </c>
      <c r="C35" s="432"/>
      <c r="D35" s="132" t="s">
        <v>889</v>
      </c>
      <c r="E35" s="132"/>
      <c r="F35" s="435"/>
      <c r="G35" s="132" t="s">
        <v>890</v>
      </c>
    </row>
    <row r="36" spans="1:9" ht="16.5" thickBot="1" x14ac:dyDescent="0.3">
      <c r="A36" s="432"/>
      <c r="B36" s="132" t="s">
        <v>76</v>
      </c>
      <c r="C36" s="433"/>
      <c r="D36" s="132" t="s">
        <v>77</v>
      </c>
      <c r="E36" s="132"/>
      <c r="F36" s="174"/>
      <c r="G36" s="174"/>
      <c r="H36" s="132"/>
    </row>
    <row r="37" spans="1:9" x14ac:dyDescent="0.25">
      <c r="A37" s="131" t="s">
        <v>891</v>
      </c>
      <c r="B37"/>
      <c r="C37" s="131" t="s">
        <v>892</v>
      </c>
      <c r="D37"/>
      <c r="E37"/>
      <c r="F37"/>
      <c r="G37"/>
      <c r="H37"/>
    </row>
    <row r="38" spans="1:9" ht="10.5" customHeight="1" x14ac:dyDescent="0.25">
      <c r="A38" s="131"/>
      <c r="B38"/>
      <c r="C38" s="131"/>
      <c r="D38"/>
      <c r="E38"/>
      <c r="F38"/>
      <c r="G38"/>
      <c r="H38"/>
    </row>
    <row r="39" spans="1:9" x14ac:dyDescent="0.25">
      <c r="A39" s="131" t="s">
        <v>893</v>
      </c>
      <c r="B39" s="131" t="s">
        <v>894</v>
      </c>
      <c r="C39" s="135"/>
      <c r="D39" s="135"/>
      <c r="E39" s="135"/>
      <c r="F39" s="137"/>
      <c r="G39" s="137"/>
      <c r="H39" s="137"/>
      <c r="I39" s="135"/>
    </row>
    <row r="40" spans="1:9" x14ac:dyDescent="0.25">
      <c r="A40" s="132"/>
      <c r="B40" s="132" t="s">
        <v>636</v>
      </c>
      <c r="C40" s="132"/>
      <c r="D40" s="132"/>
      <c r="E40" s="565"/>
      <c r="F40" s="565"/>
      <c r="G40" s="565"/>
      <c r="H40" s="565"/>
      <c r="I40" s="565"/>
    </row>
    <row r="41" spans="1:9" x14ac:dyDescent="0.25">
      <c r="A41" s="132"/>
      <c r="B41" s="132" t="s">
        <v>895</v>
      </c>
      <c r="C41" s="132"/>
      <c r="D41" s="132"/>
      <c r="E41" s="565"/>
      <c r="F41" s="565"/>
      <c r="G41" s="565"/>
      <c r="H41" s="565"/>
      <c r="I41" s="565"/>
    </row>
    <row r="42" spans="1:9" x14ac:dyDescent="0.25">
      <c r="A42" s="132"/>
      <c r="B42" s="132" t="s">
        <v>896</v>
      </c>
      <c r="C42" s="132"/>
      <c r="D42" s="132"/>
      <c r="E42" s="565"/>
      <c r="F42" s="565"/>
      <c r="G42" s="565"/>
      <c r="H42" s="565"/>
      <c r="I42" s="565"/>
    </row>
    <row r="43" spans="1:9" x14ac:dyDescent="0.25">
      <c r="A43" s="132"/>
      <c r="B43" s="657" t="s">
        <v>897</v>
      </c>
      <c r="C43" s="657"/>
      <c r="D43" s="132"/>
      <c r="E43" s="577"/>
      <c r="F43" s="577"/>
      <c r="G43" s="577"/>
      <c r="H43" s="577"/>
      <c r="I43" s="577"/>
    </row>
    <row r="44" spans="1:9" x14ac:dyDescent="0.25">
      <c r="A44" s="132"/>
      <c r="B44" s="132" t="s">
        <v>898</v>
      </c>
      <c r="C44" s="132"/>
      <c r="D44" s="132"/>
      <c r="E44" s="577"/>
      <c r="F44" s="577"/>
      <c r="G44" s="577"/>
      <c r="H44" s="577"/>
      <c r="I44" s="577"/>
    </row>
    <row r="45" spans="1:9" ht="27.75" customHeight="1" x14ac:dyDescent="0.25">
      <c r="A45" s="132"/>
      <c r="B45" s="132" t="s">
        <v>899</v>
      </c>
      <c r="C45" s="132"/>
      <c r="D45" s="132"/>
      <c r="E45" s="625"/>
      <c r="F45" s="625"/>
      <c r="G45" s="625"/>
      <c r="H45" s="625"/>
      <c r="I45" s="625"/>
    </row>
    <row r="46" spans="1:9" x14ac:dyDescent="0.25">
      <c r="A46" s="132"/>
      <c r="B46" s="132" t="s">
        <v>900</v>
      </c>
      <c r="C46" s="132"/>
      <c r="D46" s="134"/>
      <c r="E46" s="577"/>
      <c r="F46" s="577"/>
      <c r="G46" s="577"/>
      <c r="H46" s="577"/>
      <c r="I46" s="577"/>
    </row>
    <row r="47" spans="1:9" ht="8.25" customHeight="1" x14ac:dyDescent="0.25">
      <c r="A47" s="135"/>
      <c r="D47" s="138"/>
      <c r="E47" s="139"/>
      <c r="F47" s="139"/>
      <c r="G47" s="139"/>
      <c r="H47" s="139"/>
      <c r="I47" s="139"/>
    </row>
    <row r="48" spans="1:9" x14ac:dyDescent="0.25">
      <c r="A48" s="131" t="s">
        <v>901</v>
      </c>
      <c r="B48" s="131" t="s">
        <v>1144</v>
      </c>
      <c r="C48"/>
      <c r="D48"/>
      <c r="E48"/>
      <c r="F48"/>
      <c r="G48"/>
      <c r="H48"/>
    </row>
    <row r="49" spans="1:9" x14ac:dyDescent="0.25">
      <c r="A49" s="132"/>
      <c r="B49" s="528"/>
      <c r="C49" s="132" t="s">
        <v>902</v>
      </c>
      <c r="D49" s="140"/>
      <c r="E49" s="141"/>
      <c r="F49" s="140"/>
      <c r="G49" s="140"/>
      <c r="H49" s="658">
        <v>0</v>
      </c>
      <c r="I49" s="658"/>
    </row>
    <row r="50" spans="1:9" ht="16.5" thickBot="1" x14ac:dyDescent="0.3">
      <c r="A50" s="132"/>
      <c r="B50" s="528"/>
      <c r="C50" s="132" t="s">
        <v>903</v>
      </c>
      <c r="D50" s="141"/>
      <c r="E50" s="140"/>
      <c r="F50" s="140"/>
      <c r="G50" s="140"/>
      <c r="H50" s="659">
        <v>0</v>
      </c>
      <c r="I50" s="659"/>
    </row>
    <row r="51" spans="1:9" ht="16.5" thickBot="1" x14ac:dyDescent="0.3">
      <c r="A51" s="132"/>
      <c r="B51" s="132"/>
      <c r="C51" s="132" t="s">
        <v>0</v>
      </c>
      <c r="D51" s="140"/>
      <c r="E51" s="140"/>
      <c r="F51" s="473"/>
      <c r="G51" s="654" t="s">
        <v>78</v>
      </c>
      <c r="H51" s="655"/>
      <c r="I51" s="655"/>
    </row>
    <row r="52" spans="1:9" ht="6" customHeight="1" x14ac:dyDescent="0.25">
      <c r="B52" s="135"/>
      <c r="C52" s="144"/>
      <c r="D52" s="142"/>
      <c r="E52" s="142"/>
      <c r="F52" s="142"/>
      <c r="G52" s="142"/>
      <c r="H52" s="142"/>
      <c r="I52" s="143"/>
    </row>
    <row r="53" spans="1:9" x14ac:dyDescent="0.25">
      <c r="A53" s="131" t="s">
        <v>368</v>
      </c>
      <c r="B53" s="131" t="s">
        <v>1</v>
      </c>
      <c r="C53" s="135"/>
      <c r="D53" s="135"/>
      <c r="E53"/>
      <c r="F53"/>
      <c r="G53"/>
      <c r="H53"/>
    </row>
    <row r="54" spans="1:9" x14ac:dyDescent="0.25">
      <c r="B54" s="132" t="s">
        <v>2</v>
      </c>
      <c r="C54" s="132"/>
      <c r="D54" s="132"/>
      <c r="E54" s="133"/>
      <c r="F54" s="133"/>
      <c r="G54" s="133"/>
      <c r="H54" s="133"/>
      <c r="I54" s="132"/>
    </row>
    <row r="55" spans="1:9" ht="16.5" thickBot="1" x14ac:dyDescent="0.3">
      <c r="A55" s="132"/>
      <c r="B55" s="132" t="s">
        <v>1145</v>
      </c>
      <c r="C55" s="132"/>
      <c r="D55" s="132"/>
      <c r="E55" s="133"/>
      <c r="F55" s="133"/>
      <c r="G55" s="133"/>
      <c r="H55" s="133"/>
      <c r="I55" s="132"/>
    </row>
    <row r="56" spans="1:9" ht="16.5" thickBot="1" x14ac:dyDescent="0.3">
      <c r="A56" s="132"/>
      <c r="B56" s="432"/>
      <c r="C56" s="132" t="s">
        <v>3</v>
      </c>
      <c r="D56" s="132"/>
      <c r="E56" s="132"/>
      <c r="F56" s="132"/>
      <c r="G56" s="132"/>
      <c r="H56" s="132"/>
      <c r="I56" s="132"/>
    </row>
    <row r="57" spans="1:9" ht="16.5" thickBot="1" x14ac:dyDescent="0.3">
      <c r="A57" s="132"/>
      <c r="B57" s="432"/>
      <c r="C57" s="132" t="s">
        <v>4</v>
      </c>
      <c r="D57" s="132"/>
      <c r="E57" s="132"/>
      <c r="F57" s="132"/>
      <c r="G57" s="132"/>
      <c r="H57" s="132"/>
      <c r="I57" s="132"/>
    </row>
    <row r="58" spans="1:9" ht="16.5" thickBot="1" x14ac:dyDescent="0.3">
      <c r="A58" s="132"/>
      <c r="B58" s="432"/>
      <c r="C58" s="132" t="s">
        <v>5</v>
      </c>
      <c r="D58" s="132"/>
      <c r="E58" s="132"/>
      <c r="F58" s="132"/>
      <c r="G58" s="132"/>
      <c r="H58" s="132"/>
      <c r="I58" s="132"/>
    </row>
    <row r="59" spans="1:9" ht="16.5" thickBot="1" x14ac:dyDescent="0.3">
      <c r="A59" s="132"/>
      <c r="B59" s="432"/>
      <c r="C59" s="132" t="s">
        <v>6</v>
      </c>
      <c r="D59" s="132"/>
      <c r="E59" s="132"/>
      <c r="F59" s="132"/>
      <c r="G59" s="132"/>
      <c r="H59" s="132"/>
      <c r="I59" s="132"/>
    </row>
    <row r="60" spans="1:9" ht="16.5" thickBot="1" x14ac:dyDescent="0.3">
      <c r="A60" s="132"/>
      <c r="B60" s="432"/>
      <c r="C60" s="132" t="s">
        <v>7</v>
      </c>
      <c r="D60" s="132"/>
      <c r="E60" s="132"/>
      <c r="F60" s="132"/>
      <c r="G60" s="132"/>
      <c r="H60" s="145" t="s">
        <v>8</v>
      </c>
      <c r="I60" s="230"/>
    </row>
    <row r="61" spans="1:9" ht="16.5" thickBot="1" x14ac:dyDescent="0.3">
      <c r="A61" s="132"/>
      <c r="B61" s="432"/>
      <c r="C61" s="132" t="s">
        <v>9</v>
      </c>
      <c r="D61" s="132"/>
      <c r="E61" s="132"/>
      <c r="F61" s="132"/>
      <c r="G61" s="132"/>
      <c r="H61" s="132"/>
      <c r="I61" s="132"/>
    </row>
    <row r="62" spans="1:9" ht="16.5" thickBot="1" x14ac:dyDescent="0.3">
      <c r="A62" s="132"/>
      <c r="B62" s="432"/>
      <c r="C62" s="132" t="s">
        <v>369</v>
      </c>
      <c r="D62" s="132"/>
      <c r="E62" s="145" t="s">
        <v>10</v>
      </c>
      <c r="F62" s="622"/>
      <c r="G62" s="623"/>
      <c r="H62" s="132"/>
      <c r="I62" s="132"/>
    </row>
    <row r="63" spans="1:9" ht="16.5" thickBot="1" x14ac:dyDescent="0.3">
      <c r="A63" s="132"/>
      <c r="B63" s="432"/>
      <c r="C63" s="146" t="s">
        <v>11</v>
      </c>
      <c r="D63" s="132"/>
      <c r="E63" s="146"/>
      <c r="F63" s="132"/>
      <c r="G63" s="132"/>
      <c r="H63" s="132"/>
      <c r="I63" s="132"/>
    </row>
    <row r="64" spans="1:9" ht="16.5" thickBot="1" x14ac:dyDescent="0.3">
      <c r="A64" s="132"/>
      <c r="B64" s="432"/>
      <c r="C64" s="146" t="s">
        <v>532</v>
      </c>
      <c r="D64" s="132"/>
      <c r="E64" s="146"/>
      <c r="F64" s="132"/>
      <c r="G64" s="132"/>
      <c r="H64" s="132"/>
      <c r="I64" s="132"/>
    </row>
    <row r="65" spans="1:9" ht="16.5" thickBot="1" x14ac:dyDescent="0.3">
      <c r="A65" s="132"/>
      <c r="B65" s="432"/>
      <c r="C65" s="146" t="s">
        <v>12</v>
      </c>
      <c r="D65" s="132"/>
      <c r="E65" s="146"/>
      <c r="F65" s="132"/>
      <c r="G65" s="132"/>
      <c r="H65" s="146"/>
      <c r="I65" s="132"/>
    </row>
    <row r="66" spans="1:9" ht="16.5" thickBot="1" x14ac:dyDescent="0.3">
      <c r="A66" s="141"/>
      <c r="B66" s="432"/>
      <c r="C66" s="132" t="s">
        <v>13</v>
      </c>
      <c r="D66" s="565"/>
      <c r="E66" s="565"/>
      <c r="F66" s="565"/>
      <c r="G66" s="565"/>
      <c r="H66" s="565"/>
      <c r="I66" s="565"/>
    </row>
    <row r="67" spans="1:9" ht="16.5" thickBot="1" x14ac:dyDescent="0.3">
      <c r="B67" s="432"/>
      <c r="C67" s="132" t="s">
        <v>531</v>
      </c>
      <c r="D67" s="132"/>
      <c r="E67" s="132"/>
      <c r="F67" s="132"/>
      <c r="G67" s="132"/>
      <c r="H67" s="132"/>
      <c r="I67" s="132"/>
    </row>
    <row r="68" spans="1:9" ht="6.75" customHeight="1" x14ac:dyDescent="0.25">
      <c r="A68" s="132"/>
    </row>
    <row r="69" spans="1:9" x14ac:dyDescent="0.25">
      <c r="A69" s="131" t="s">
        <v>14</v>
      </c>
      <c r="B69" s="131" t="s">
        <v>988</v>
      </c>
    </row>
    <row r="70" spans="1:9" x14ac:dyDescent="0.25">
      <c r="A70" s="141"/>
      <c r="B70" s="147">
        <f>F51</f>
        <v>0</v>
      </c>
      <c r="C70" s="132" t="s">
        <v>79</v>
      </c>
    </row>
    <row r="71" spans="1:9" x14ac:dyDescent="0.25">
      <c r="A71" s="141"/>
      <c r="B71" s="148"/>
      <c r="C71" s="132" t="s">
        <v>80</v>
      </c>
      <c r="D71" s="132"/>
      <c r="E71" s="132"/>
      <c r="F71" s="132"/>
      <c r="G71" s="132"/>
      <c r="H71" s="132"/>
      <c r="I71" s="132"/>
    </row>
    <row r="72" spans="1:9" ht="7.5" customHeight="1" x14ac:dyDescent="0.25">
      <c r="A72" s="141"/>
      <c r="B72" s="135"/>
      <c r="C72" s="135"/>
      <c r="D72" s="135"/>
      <c r="E72" s="135"/>
      <c r="F72" s="135"/>
      <c r="G72" s="135"/>
      <c r="H72" s="135"/>
      <c r="I72" s="135"/>
    </row>
    <row r="73" spans="1:9" x14ac:dyDescent="0.25">
      <c r="A73" s="141"/>
      <c r="B73" s="661" t="s">
        <v>15</v>
      </c>
      <c r="C73" s="661" t="s">
        <v>16</v>
      </c>
      <c r="D73" s="661" t="s">
        <v>81</v>
      </c>
      <c r="E73" s="661" t="s">
        <v>17</v>
      </c>
      <c r="F73" s="662" t="s">
        <v>18</v>
      </c>
      <c r="G73" s="663"/>
      <c r="H73" s="664"/>
      <c r="I73" s="135"/>
    </row>
    <row r="74" spans="1:9" ht="36" customHeight="1" x14ac:dyDescent="0.25">
      <c r="A74" s="132"/>
      <c r="B74" s="661"/>
      <c r="C74" s="661"/>
      <c r="D74" s="661"/>
      <c r="E74" s="661"/>
      <c r="F74" s="665"/>
      <c r="G74" s="666"/>
      <c r="H74" s="667"/>
      <c r="I74" s="135"/>
    </row>
    <row r="75" spans="1:9" x14ac:dyDescent="0.25">
      <c r="A75" s="141"/>
      <c r="B75" s="149" t="s">
        <v>19</v>
      </c>
      <c r="C75" s="299"/>
      <c r="D75" s="150"/>
      <c r="E75" s="310"/>
      <c r="F75" s="231"/>
      <c r="G75" s="607"/>
      <c r="H75" s="608"/>
      <c r="I75" s="135"/>
    </row>
    <row r="76" spans="1:9" x14ac:dyDescent="0.25">
      <c r="A76" s="132"/>
      <c r="B76" s="149" t="s">
        <v>20</v>
      </c>
      <c r="C76" s="299"/>
      <c r="D76" s="150"/>
      <c r="E76" s="310"/>
      <c r="F76" s="231"/>
      <c r="G76" s="607"/>
      <c r="H76" s="608"/>
      <c r="I76" s="135"/>
    </row>
    <row r="77" spans="1:9" x14ac:dyDescent="0.25">
      <c r="A77" s="141"/>
      <c r="B77" s="149" t="s">
        <v>21</v>
      </c>
      <c r="C77" s="299"/>
      <c r="D77" s="150"/>
      <c r="E77" s="310"/>
      <c r="F77" s="231"/>
      <c r="G77" s="607"/>
      <c r="H77" s="608"/>
      <c r="I77" s="135"/>
    </row>
    <row r="78" spans="1:9" x14ac:dyDescent="0.25">
      <c r="A78" s="132"/>
      <c r="B78" s="149" t="s">
        <v>22</v>
      </c>
      <c r="C78" s="299"/>
      <c r="D78" s="150"/>
      <c r="E78" s="310"/>
      <c r="F78" s="231"/>
      <c r="G78" s="607"/>
      <c r="H78" s="608"/>
      <c r="I78" s="135"/>
    </row>
    <row r="79" spans="1:9" x14ac:dyDescent="0.25">
      <c r="A79" s="141"/>
      <c r="B79" s="149" t="s">
        <v>23</v>
      </c>
      <c r="C79" s="299"/>
      <c r="D79" s="150"/>
      <c r="E79" s="310"/>
      <c r="F79" s="231"/>
      <c r="G79" s="607"/>
      <c r="H79" s="608"/>
      <c r="I79" s="135"/>
    </row>
    <row r="80" spans="1:9" x14ac:dyDescent="0.25">
      <c r="A80" s="141"/>
      <c r="B80" s="149" t="s">
        <v>1161</v>
      </c>
      <c r="C80" s="299"/>
      <c r="D80" s="150"/>
      <c r="E80" s="310"/>
      <c r="F80" s="231"/>
      <c r="G80" s="607"/>
      <c r="H80" s="608"/>
      <c r="I80" s="135"/>
    </row>
    <row r="81" spans="1:9" x14ac:dyDescent="0.25">
      <c r="A81" s="131" t="s">
        <v>24</v>
      </c>
    </row>
    <row r="82" spans="1:9" x14ac:dyDescent="0.25">
      <c r="A82" s="151" t="s">
        <v>25</v>
      </c>
      <c r="C82" s="132"/>
      <c r="D82" s="132"/>
      <c r="E82" s="132"/>
      <c r="F82" s="132"/>
      <c r="G82" s="132"/>
      <c r="H82" s="132"/>
      <c r="I82" s="132"/>
    </row>
    <row r="83" spans="1:9" x14ac:dyDescent="0.25">
      <c r="A83" s="132"/>
      <c r="B83" s="132"/>
      <c r="C83" s="132"/>
      <c r="D83" s="132"/>
      <c r="E83" s="132"/>
      <c r="F83" s="132"/>
      <c r="G83" s="132"/>
      <c r="H83" s="132"/>
      <c r="I83" s="132"/>
    </row>
    <row r="84" spans="1:9" ht="31.5" customHeight="1" x14ac:dyDescent="0.25">
      <c r="A84" s="621" t="s">
        <v>1162</v>
      </c>
      <c r="B84" s="621"/>
      <c r="C84" s="621"/>
      <c r="D84" s="621"/>
      <c r="E84" s="621"/>
      <c r="F84" s="621"/>
      <c r="G84" s="621"/>
      <c r="H84" s="621"/>
      <c r="I84" s="621"/>
    </row>
    <row r="85" spans="1:9" x14ac:dyDescent="0.25">
      <c r="A85" s="610"/>
      <c r="B85" s="610"/>
      <c r="C85" s="610"/>
      <c r="D85" s="610"/>
      <c r="E85" s="610"/>
      <c r="F85" s="610"/>
      <c r="G85" s="610"/>
      <c r="H85" s="610"/>
      <c r="I85" s="130" t="s">
        <v>26</v>
      </c>
    </row>
    <row r="86" spans="1:9" ht="18.75" customHeight="1" x14ac:dyDescent="0.25">
      <c r="A86" s="572" t="s">
        <v>82</v>
      </c>
      <c r="B86" s="572"/>
      <c r="C86" s="572"/>
      <c r="D86" s="572"/>
      <c r="E86" s="572"/>
      <c r="F86" s="572"/>
      <c r="G86" s="572"/>
      <c r="H86" s="572"/>
      <c r="I86" s="572"/>
    </row>
    <row r="87" spans="1:9" x14ac:dyDescent="0.25">
      <c r="A87" s="135"/>
      <c r="B87" s="135"/>
      <c r="C87" s="135"/>
      <c r="D87" s="135"/>
      <c r="E87" s="135"/>
      <c r="F87" s="135"/>
      <c r="G87" s="135"/>
      <c r="H87" s="135"/>
      <c r="I87" s="135"/>
    </row>
    <row r="88" spans="1:9" x14ac:dyDescent="0.25">
      <c r="A88" s="135"/>
      <c r="B88" s="135"/>
      <c r="C88" s="135"/>
      <c r="D88" s="135"/>
      <c r="E88" s="135"/>
      <c r="F88" s="135"/>
      <c r="G88" s="135"/>
      <c r="H88" s="135"/>
      <c r="I88" s="135"/>
    </row>
    <row r="89" spans="1:9" x14ac:dyDescent="0.25">
      <c r="A89" s="135"/>
      <c r="B89" s="135"/>
      <c r="C89" s="135"/>
      <c r="D89" s="135"/>
      <c r="E89" s="135"/>
      <c r="F89" s="135"/>
      <c r="G89" s="135"/>
      <c r="H89" s="135"/>
      <c r="I89" s="135"/>
    </row>
    <row r="90" spans="1:9" x14ac:dyDescent="0.25">
      <c r="A90" s="135"/>
      <c r="B90" s="135"/>
      <c r="C90" s="135"/>
      <c r="D90" s="135"/>
      <c r="E90" s="135"/>
      <c r="F90" s="135"/>
      <c r="G90" s="135"/>
      <c r="H90" s="135"/>
      <c r="I90" s="135"/>
    </row>
    <row r="91" spans="1:9" x14ac:dyDescent="0.25">
      <c r="A91" s="135"/>
      <c r="B91" s="135"/>
      <c r="C91" s="135"/>
      <c r="D91" s="135"/>
      <c r="E91" s="135"/>
      <c r="F91" s="135"/>
      <c r="G91" s="135"/>
      <c r="H91" s="135"/>
      <c r="I91" s="135"/>
    </row>
    <row r="97" spans="1:9" x14ac:dyDescent="0.25">
      <c r="A97" s="135"/>
      <c r="B97" s="135"/>
      <c r="C97" s="135"/>
      <c r="D97" s="135"/>
      <c r="E97" s="135"/>
      <c r="F97" s="135"/>
      <c r="G97" s="135"/>
      <c r="H97" s="135"/>
      <c r="I97" s="135"/>
    </row>
    <row r="107" spans="1:9" x14ac:dyDescent="0.25">
      <c r="A107" s="135"/>
    </row>
    <row r="109" spans="1:9" ht="12" customHeight="1" x14ac:dyDescent="0.25"/>
    <row r="110" spans="1:9" ht="19.5" customHeight="1" x14ac:dyDescent="0.25">
      <c r="A110" s="620"/>
      <c r="B110" s="620"/>
      <c r="C110" s="620"/>
      <c r="D110" s="620"/>
      <c r="E110" s="620"/>
      <c r="F110" s="620"/>
      <c r="G110" s="620"/>
      <c r="H110" s="620"/>
      <c r="I110" s="620"/>
    </row>
    <row r="111" spans="1:9" ht="18.75" customHeight="1" x14ac:dyDescent="0.25">
      <c r="A111" s="620"/>
      <c r="B111" s="620"/>
      <c r="C111" s="620"/>
      <c r="D111" s="620"/>
      <c r="E111" s="620"/>
      <c r="F111" s="620"/>
      <c r="G111" s="620"/>
      <c r="H111" s="620"/>
      <c r="I111" s="620"/>
    </row>
    <row r="112" spans="1:9" x14ac:dyDescent="0.25">
      <c r="A112" s="132"/>
      <c r="B112" s="132"/>
      <c r="C112" s="132"/>
      <c r="D112" s="132"/>
      <c r="E112" s="132"/>
      <c r="F112" s="132"/>
      <c r="G112" s="132"/>
      <c r="H112" s="132"/>
      <c r="I112" s="132"/>
    </row>
    <row r="113" spans="1:9" x14ac:dyDescent="0.25">
      <c r="A113" s="152"/>
      <c r="B113" s="152"/>
      <c r="C113" s="152"/>
      <c r="D113" s="152"/>
      <c r="E113" s="152"/>
      <c r="F113" s="132"/>
      <c r="G113" s="132"/>
      <c r="H113" s="626"/>
      <c r="I113" s="565"/>
    </row>
    <row r="114" spans="1:9" x14ac:dyDescent="0.25">
      <c r="A114" s="132" t="s">
        <v>27</v>
      </c>
      <c r="B114" s="132"/>
      <c r="C114" s="132"/>
      <c r="D114" s="132"/>
      <c r="E114" s="132"/>
      <c r="F114" s="132"/>
      <c r="G114" s="132"/>
      <c r="H114" s="132" t="s">
        <v>28</v>
      </c>
      <c r="I114" s="132"/>
    </row>
    <row r="115" spans="1:9" ht="7.5" customHeight="1" x14ac:dyDescent="0.25">
      <c r="A115" s="132"/>
      <c r="B115" s="132"/>
      <c r="C115" s="132"/>
      <c r="D115" s="132"/>
      <c r="E115" s="132"/>
      <c r="F115" s="132"/>
      <c r="G115" s="132"/>
      <c r="H115" s="132"/>
      <c r="I115" s="132"/>
    </row>
    <row r="116" spans="1:9" x14ac:dyDescent="0.25">
      <c r="A116" s="565"/>
      <c r="B116" s="565"/>
      <c r="C116" s="565"/>
      <c r="D116" s="565"/>
      <c r="E116" s="565"/>
      <c r="F116" s="132"/>
      <c r="G116" s="132"/>
      <c r="H116" s="132"/>
      <c r="I116" s="132"/>
    </row>
    <row r="117" spans="1:9" x14ac:dyDescent="0.25">
      <c r="A117" s="132" t="s">
        <v>29</v>
      </c>
      <c r="B117" s="132"/>
      <c r="C117" s="132"/>
      <c r="D117" s="132"/>
      <c r="E117" s="132"/>
      <c r="F117" s="132"/>
      <c r="G117" s="132"/>
      <c r="H117" s="132"/>
      <c r="I117" s="132"/>
    </row>
    <row r="118" spans="1:9" ht="7.5" customHeight="1" x14ac:dyDescent="0.25">
      <c r="A118" s="132"/>
      <c r="B118" s="132"/>
      <c r="C118" s="132"/>
      <c r="D118" s="132"/>
      <c r="E118" s="132"/>
      <c r="F118" s="132"/>
      <c r="G118" s="132"/>
      <c r="H118" s="132"/>
      <c r="I118" s="132"/>
    </row>
    <row r="119" spans="1:9" x14ac:dyDescent="0.25">
      <c r="A119" s="565"/>
      <c r="B119" s="565"/>
      <c r="C119" s="565"/>
      <c r="D119" s="565"/>
      <c r="E119" s="565"/>
      <c r="F119" s="132"/>
      <c r="G119" s="132"/>
      <c r="H119" s="132"/>
      <c r="I119" s="132"/>
    </row>
    <row r="120" spans="1:9" x14ac:dyDescent="0.25">
      <c r="A120" s="132" t="s">
        <v>30</v>
      </c>
      <c r="B120" s="132"/>
      <c r="C120" s="132"/>
      <c r="D120" s="132"/>
      <c r="E120" s="132"/>
      <c r="F120" s="132"/>
      <c r="G120" s="132"/>
      <c r="H120" s="132"/>
      <c r="I120" s="132"/>
    </row>
    <row r="122" spans="1:9" x14ac:dyDescent="0.25">
      <c r="A122" s="668" t="s">
        <v>1143</v>
      </c>
      <c r="B122" s="668"/>
      <c r="C122" s="668"/>
      <c r="D122" s="668"/>
      <c r="E122" s="668"/>
      <c r="F122" s="668"/>
      <c r="G122" s="668"/>
      <c r="H122" s="668"/>
      <c r="I122" s="668"/>
    </row>
    <row r="124" spans="1:9" ht="39.75" customHeight="1" x14ac:dyDescent="0.25"/>
    <row r="125" spans="1:9" ht="30.75" customHeight="1" x14ac:dyDescent="0.25">
      <c r="A125" s="131" t="s">
        <v>31</v>
      </c>
    </row>
    <row r="126" spans="1:9" ht="7.5" customHeight="1" x14ac:dyDescent="0.25"/>
    <row r="127" spans="1:9" ht="30.75" customHeight="1" x14ac:dyDescent="0.25">
      <c r="A127" s="154" t="s">
        <v>32</v>
      </c>
      <c r="B127" s="572" t="s">
        <v>33</v>
      </c>
      <c r="C127" s="572"/>
      <c r="D127" s="572"/>
      <c r="E127" s="572"/>
      <c r="F127" s="572"/>
      <c r="G127" s="572"/>
      <c r="H127" s="572"/>
      <c r="I127" s="572"/>
    </row>
    <row r="128" spans="1:9" ht="29.25" customHeight="1" x14ac:dyDescent="0.25">
      <c r="A128" s="154" t="s">
        <v>34</v>
      </c>
      <c r="B128" s="572" t="s">
        <v>906</v>
      </c>
      <c r="C128" s="572"/>
      <c r="D128" s="572"/>
      <c r="E128" s="572"/>
      <c r="F128" s="572"/>
      <c r="G128" s="572"/>
      <c r="H128" s="572"/>
      <c r="I128" s="572"/>
    </row>
    <row r="129" spans="1:9" x14ac:dyDescent="0.25">
      <c r="A129" s="145" t="s">
        <v>35</v>
      </c>
      <c r="B129" s="572" t="s">
        <v>36</v>
      </c>
      <c r="C129" s="572"/>
      <c r="D129" s="572"/>
      <c r="E129" s="572"/>
      <c r="F129" s="572"/>
      <c r="G129" s="572"/>
      <c r="H129" s="572"/>
      <c r="I129" s="572"/>
    </row>
    <row r="130" spans="1:9" ht="9.75" customHeight="1" x14ac:dyDescent="0.25">
      <c r="A130" s="132"/>
      <c r="B130" s="132"/>
      <c r="C130" s="132"/>
      <c r="D130" s="132"/>
      <c r="E130" s="132"/>
      <c r="F130" s="132"/>
      <c r="G130" s="132"/>
      <c r="H130" s="132"/>
      <c r="I130" s="132"/>
    </row>
    <row r="131" spans="1:9" x14ac:dyDescent="0.25">
      <c r="A131" s="131" t="s">
        <v>37</v>
      </c>
      <c r="C131" s="131" t="s">
        <v>83</v>
      </c>
    </row>
    <row r="132" spans="1:9" ht="108.75" customHeight="1" x14ac:dyDescent="0.25">
      <c r="A132" s="131"/>
      <c r="B132" s="609" t="s">
        <v>1174</v>
      </c>
      <c r="C132" s="609"/>
      <c r="D132" s="609"/>
      <c r="E132" s="609"/>
      <c r="F132" s="609"/>
      <c r="G132" s="609"/>
      <c r="H132" s="609"/>
      <c r="I132" s="609"/>
    </row>
    <row r="133" spans="1:9" ht="7.5" customHeight="1" x14ac:dyDescent="0.25">
      <c r="A133" s="131"/>
      <c r="C133" s="131"/>
    </row>
    <row r="134" spans="1:9" x14ac:dyDescent="0.25">
      <c r="A134" s="156" t="s">
        <v>59</v>
      </c>
      <c r="C134" s="156" t="s">
        <v>38</v>
      </c>
    </row>
    <row r="135" spans="1:9" ht="7.5" customHeight="1" x14ac:dyDescent="0.25"/>
    <row r="136" spans="1:9" ht="16.5" thickBot="1" x14ac:dyDescent="0.3">
      <c r="A136" s="131" t="s">
        <v>893</v>
      </c>
      <c r="B136" s="155" t="s">
        <v>1042</v>
      </c>
      <c r="C136" s="132"/>
      <c r="D136" s="132"/>
      <c r="E136" s="132"/>
      <c r="F136" s="132"/>
      <c r="G136" s="132"/>
      <c r="H136" s="132"/>
      <c r="I136" s="132"/>
    </row>
    <row r="137" spans="1:9" ht="16.5" thickBot="1" x14ac:dyDescent="0.3">
      <c r="B137" s="432"/>
      <c r="C137" s="166" t="s">
        <v>39</v>
      </c>
      <c r="D137" s="166"/>
      <c r="E137" s="166"/>
      <c r="F137" s="166"/>
      <c r="G137" s="166"/>
      <c r="H137" s="166"/>
      <c r="I137" s="166"/>
    </row>
    <row r="138" spans="1:9" ht="21" customHeight="1" thickBot="1" x14ac:dyDescent="0.3">
      <c r="B138" s="432"/>
      <c r="C138" s="572" t="s">
        <v>908</v>
      </c>
      <c r="D138" s="572"/>
      <c r="E138" s="572"/>
      <c r="F138" s="572"/>
      <c r="G138" s="572"/>
      <c r="H138" s="572"/>
      <c r="I138" s="572"/>
    </row>
    <row r="139" spans="1:9" ht="30" customHeight="1" thickBot="1" x14ac:dyDescent="0.3">
      <c r="B139" s="432"/>
      <c r="C139" s="572" t="s">
        <v>40</v>
      </c>
      <c r="D139" s="572"/>
      <c r="E139" s="572"/>
      <c r="F139" s="572"/>
      <c r="G139" s="572"/>
      <c r="H139" s="572"/>
      <c r="I139" s="572"/>
    </row>
    <row r="140" spans="1:9" ht="30" customHeight="1" thickBot="1" x14ac:dyDescent="0.3">
      <c r="B140" s="432"/>
      <c r="C140" s="572" t="s">
        <v>907</v>
      </c>
      <c r="D140" s="572"/>
      <c r="E140" s="572"/>
      <c r="F140" s="572"/>
      <c r="G140" s="572"/>
      <c r="H140" s="572"/>
      <c r="I140" s="572"/>
    </row>
    <row r="141" spans="1:9" ht="7.5" customHeight="1" x14ac:dyDescent="0.25"/>
    <row r="142" spans="1:9" ht="16.5" thickBot="1" x14ac:dyDescent="0.3">
      <c r="A142" s="131" t="s">
        <v>901</v>
      </c>
      <c r="B142" s="131" t="s">
        <v>1043</v>
      </c>
    </row>
    <row r="143" spans="1:9" ht="16.5" thickBot="1" x14ac:dyDescent="0.3">
      <c r="A143" s="132"/>
      <c r="B143" s="432"/>
      <c r="C143" s="132" t="s">
        <v>41</v>
      </c>
      <c r="D143" s="132"/>
      <c r="E143" s="432"/>
      <c r="F143" s="132" t="s">
        <v>42</v>
      </c>
      <c r="G143" s="132"/>
      <c r="H143" s="132"/>
    </row>
    <row r="144" spans="1:9" ht="16.5" thickBot="1" x14ac:dyDescent="0.3">
      <c r="A144" s="132"/>
      <c r="B144" s="432"/>
      <c r="C144" s="132" t="s">
        <v>43</v>
      </c>
      <c r="D144" s="132"/>
      <c r="E144" s="432"/>
      <c r="F144" s="132" t="s">
        <v>44</v>
      </c>
      <c r="G144" s="132"/>
      <c r="H144" s="132"/>
    </row>
    <row r="145" spans="1:9" ht="16.5" thickBot="1" x14ac:dyDescent="0.3">
      <c r="A145" s="132"/>
      <c r="B145" s="432"/>
      <c r="C145" s="132" t="s">
        <v>45</v>
      </c>
      <c r="D145" s="132"/>
      <c r="E145" s="432"/>
      <c r="F145" s="132" t="s">
        <v>46</v>
      </c>
      <c r="G145" s="132"/>
      <c r="H145" s="132"/>
    </row>
    <row r="146" spans="1:9" ht="16.5" thickBot="1" x14ac:dyDescent="0.3">
      <c r="A146" s="132"/>
      <c r="B146" s="432"/>
      <c r="C146" s="132" t="s">
        <v>888</v>
      </c>
      <c r="D146" s="132"/>
      <c r="E146" s="432"/>
      <c r="F146" s="132" t="s">
        <v>47</v>
      </c>
      <c r="G146" s="132"/>
      <c r="H146" s="565"/>
      <c r="I146" s="565"/>
    </row>
    <row r="147" spans="1:9" ht="10.5" customHeight="1" x14ac:dyDescent="0.25">
      <c r="D147" s="132"/>
      <c r="E147" s="132"/>
    </row>
    <row r="148" spans="1:9" x14ac:dyDescent="0.25">
      <c r="A148" s="131" t="s">
        <v>48</v>
      </c>
      <c r="B148" s="131" t="s">
        <v>1046</v>
      </c>
    </row>
    <row r="149" spans="1:9" x14ac:dyDescent="0.25">
      <c r="B149" s="132" t="s">
        <v>1065</v>
      </c>
      <c r="I149" s="482"/>
    </row>
    <row r="150" spans="1:9" x14ac:dyDescent="0.25">
      <c r="B150" s="132" t="s">
        <v>1047</v>
      </c>
      <c r="I150" s="373"/>
    </row>
    <row r="151" spans="1:9" ht="8.25" customHeight="1" x14ac:dyDescent="0.25"/>
    <row r="152" spans="1:9" ht="33" customHeight="1" x14ac:dyDescent="0.25">
      <c r="A152" s="131" t="s">
        <v>49</v>
      </c>
      <c r="B152" s="614" t="s">
        <v>1040</v>
      </c>
      <c r="C152" s="614"/>
      <c r="D152" s="614"/>
      <c r="E152" s="614"/>
      <c r="F152" s="614"/>
      <c r="G152" s="614"/>
      <c r="H152" s="614"/>
      <c r="I152" s="614"/>
    </row>
    <row r="153" spans="1:9" ht="15" customHeight="1" x14ac:dyDescent="0.25">
      <c r="A153" s="131"/>
      <c r="B153" s="669"/>
      <c r="C153" s="669"/>
      <c r="D153" s="669"/>
      <c r="E153" s="669"/>
      <c r="F153" s="669"/>
      <c r="G153" s="669"/>
      <c r="H153" s="669"/>
      <c r="I153" s="669"/>
    </row>
    <row r="154" spans="1:9" ht="15" customHeight="1" x14ac:dyDescent="0.25">
      <c r="A154" s="131"/>
      <c r="B154" s="669"/>
      <c r="C154" s="669"/>
      <c r="D154" s="669"/>
      <c r="E154" s="669"/>
      <c r="F154" s="669"/>
      <c r="G154" s="669"/>
      <c r="H154" s="669"/>
      <c r="I154" s="669"/>
    </row>
    <row r="155" spans="1:9" ht="15" customHeight="1" x14ac:dyDescent="0.25">
      <c r="A155" s="131"/>
      <c r="B155" s="660"/>
      <c r="C155" s="660"/>
      <c r="D155" s="660"/>
      <c r="E155" s="660"/>
      <c r="F155" s="660"/>
      <c r="G155" s="660"/>
      <c r="H155" s="660"/>
      <c r="I155" s="660"/>
    </row>
    <row r="156" spans="1:9" ht="7.5" customHeight="1" x14ac:dyDescent="0.25">
      <c r="I156" s="157"/>
    </row>
    <row r="157" spans="1:9" ht="16.5" thickBot="1" x14ac:dyDescent="0.3">
      <c r="A157" s="131" t="s">
        <v>52</v>
      </c>
      <c r="B157" s="131" t="s">
        <v>1044</v>
      </c>
    </row>
    <row r="158" spans="1:9" ht="16.5" thickBot="1" x14ac:dyDescent="0.3">
      <c r="B158" s="432"/>
      <c r="C158" s="132" t="s">
        <v>50</v>
      </c>
      <c r="D158" s="432"/>
      <c r="E158" s="132" t="s">
        <v>51</v>
      </c>
      <c r="F158" s="432"/>
      <c r="G158" s="132" t="s">
        <v>45</v>
      </c>
      <c r="I158" s="132"/>
    </row>
    <row r="159" spans="1:9" ht="10.5" customHeight="1" x14ac:dyDescent="0.25">
      <c r="D159" s="434"/>
      <c r="F159" s="434"/>
    </row>
    <row r="160" spans="1:9" ht="139.5" customHeight="1" x14ac:dyDescent="0.25">
      <c r="A160" s="156" t="s">
        <v>53</v>
      </c>
      <c r="B160" s="627" t="s">
        <v>909</v>
      </c>
      <c r="C160" s="572"/>
      <c r="D160" s="572"/>
      <c r="E160" s="572"/>
      <c r="F160" s="572"/>
      <c r="G160" s="572"/>
      <c r="H160" s="572"/>
      <c r="I160" s="572"/>
    </row>
    <row r="161" spans="1:9" ht="47.25" customHeight="1" thickBot="1" x14ac:dyDescent="0.3">
      <c r="A161" s="156" t="s">
        <v>54</v>
      </c>
      <c r="B161" s="627" t="s">
        <v>1053</v>
      </c>
      <c r="C161" s="572"/>
      <c r="D161" s="572"/>
      <c r="E161" s="572"/>
      <c r="F161" s="572"/>
      <c r="G161" s="572"/>
      <c r="H161" s="572"/>
      <c r="I161" s="572"/>
    </row>
    <row r="162" spans="1:9" ht="32.25" customHeight="1" thickBot="1" x14ac:dyDescent="0.3">
      <c r="A162" s="156"/>
      <c r="B162" s="432"/>
      <c r="C162" s="161" t="s">
        <v>1048</v>
      </c>
      <c r="D162" s="432"/>
      <c r="E162" s="161" t="s">
        <v>1049</v>
      </c>
      <c r="F162" s="432"/>
      <c r="G162" s="671" t="s">
        <v>47</v>
      </c>
      <c r="H162" s="657"/>
      <c r="I162" s="442"/>
    </row>
    <row r="163" spans="1:9" ht="9" customHeight="1" x14ac:dyDescent="0.25">
      <c r="A163" s="156"/>
      <c r="B163" s="439"/>
      <c r="C163" s="440"/>
      <c r="D163" s="440"/>
      <c r="E163" s="440"/>
      <c r="F163" s="440"/>
      <c r="G163" s="440"/>
      <c r="H163" s="440"/>
      <c r="I163" s="440"/>
    </row>
    <row r="164" spans="1:9" ht="80.25" customHeight="1" x14ac:dyDescent="0.25">
      <c r="A164" s="156" t="s">
        <v>55</v>
      </c>
      <c r="B164" s="627" t="s">
        <v>910</v>
      </c>
      <c r="C164" s="572"/>
      <c r="D164" s="572"/>
      <c r="E164" s="572"/>
      <c r="F164" s="572"/>
      <c r="G164" s="572"/>
      <c r="H164" s="572"/>
      <c r="I164" s="572"/>
    </row>
    <row r="165" spans="1:9" ht="76.5" customHeight="1" x14ac:dyDescent="0.25">
      <c r="A165" s="156" t="s">
        <v>56</v>
      </c>
      <c r="B165" s="627" t="s">
        <v>911</v>
      </c>
      <c r="C165" s="572"/>
      <c r="D165" s="572"/>
      <c r="E165" s="572"/>
      <c r="F165" s="572"/>
      <c r="G165" s="572"/>
      <c r="H165" s="572"/>
      <c r="I165" s="572"/>
    </row>
    <row r="166" spans="1:9" ht="63.75" customHeight="1" x14ac:dyDescent="0.25">
      <c r="A166" s="156" t="s">
        <v>57</v>
      </c>
      <c r="B166" s="627" t="s">
        <v>1095</v>
      </c>
      <c r="C166" s="572"/>
      <c r="D166" s="572"/>
      <c r="E166" s="572"/>
      <c r="F166" s="572"/>
      <c r="G166" s="572"/>
      <c r="H166" s="572"/>
      <c r="I166" s="572"/>
    </row>
    <row r="167" spans="1:9" ht="94.5" customHeight="1" x14ac:dyDescent="0.25">
      <c r="A167" s="156"/>
      <c r="B167" s="572" t="s">
        <v>1097</v>
      </c>
      <c r="C167" s="572"/>
      <c r="D167" s="572"/>
      <c r="E167" s="572"/>
      <c r="F167" s="572"/>
      <c r="G167" s="572"/>
      <c r="H167" s="572"/>
      <c r="I167" s="572"/>
    </row>
    <row r="168" spans="1:9" ht="51" customHeight="1" x14ac:dyDescent="0.25">
      <c r="A168" s="156"/>
      <c r="B168" s="572" t="s">
        <v>1094</v>
      </c>
      <c r="C168" s="572"/>
      <c r="D168" s="572"/>
      <c r="E168" s="572"/>
      <c r="F168" s="572"/>
      <c r="G168" s="572"/>
      <c r="H168" s="572"/>
      <c r="I168" s="572"/>
    </row>
    <row r="169" spans="1:9" ht="63.75" customHeight="1" x14ac:dyDescent="0.25">
      <c r="A169" s="156"/>
      <c r="B169" s="572" t="s">
        <v>1093</v>
      </c>
      <c r="C169" s="572"/>
      <c r="D169" s="572"/>
      <c r="E169" s="572"/>
      <c r="F169" s="572"/>
      <c r="G169" s="572"/>
      <c r="H169" s="572"/>
      <c r="I169" s="572"/>
    </row>
    <row r="170" spans="1:9" ht="18.75" customHeight="1" x14ac:dyDescent="0.25">
      <c r="A170" s="156"/>
      <c r="B170" s="572" t="s">
        <v>1096</v>
      </c>
      <c r="C170" s="572"/>
      <c r="D170" s="572"/>
      <c r="E170" s="572"/>
      <c r="F170" s="572"/>
      <c r="G170" s="572"/>
      <c r="H170" s="572"/>
      <c r="I170" s="572"/>
    </row>
    <row r="171" spans="1:9" ht="32.25" customHeight="1" x14ac:dyDescent="0.25">
      <c r="A171" s="156" t="s">
        <v>58</v>
      </c>
      <c r="B171" s="627" t="s">
        <v>993</v>
      </c>
      <c r="C171" s="572"/>
      <c r="D171" s="572"/>
      <c r="E171" s="572"/>
      <c r="F171" s="572"/>
      <c r="G171" s="572"/>
      <c r="H171" s="572"/>
      <c r="I171" s="572"/>
    </row>
    <row r="172" spans="1:9" ht="32.25" customHeight="1" x14ac:dyDescent="0.25">
      <c r="A172" s="156" t="s">
        <v>1045</v>
      </c>
      <c r="B172" s="627" t="s">
        <v>1231</v>
      </c>
      <c r="C172" s="572"/>
      <c r="D172" s="572"/>
      <c r="E172" s="572"/>
      <c r="F172" s="572"/>
      <c r="G172" s="572"/>
      <c r="H172" s="572"/>
      <c r="I172" s="572"/>
    </row>
    <row r="173" spans="1:9" ht="14.25" customHeight="1" x14ac:dyDescent="0.25">
      <c r="A173" s="156"/>
      <c r="B173" s="554"/>
      <c r="C173" s="553"/>
      <c r="D173" s="553"/>
      <c r="E173" s="553"/>
      <c r="F173" s="553"/>
      <c r="G173" s="553"/>
      <c r="H173" s="553"/>
      <c r="I173" s="553"/>
    </row>
    <row r="174" spans="1:9" x14ac:dyDescent="0.25">
      <c r="A174" s="131" t="s">
        <v>66</v>
      </c>
      <c r="C174" s="131" t="s">
        <v>60</v>
      </c>
    </row>
    <row r="175" spans="1:9" ht="7.5" customHeight="1" x14ac:dyDescent="0.25"/>
    <row r="176" spans="1:9" ht="126" customHeight="1" x14ac:dyDescent="0.25">
      <c r="B176" s="609" t="s">
        <v>992</v>
      </c>
      <c r="C176" s="609"/>
      <c r="D176" s="609"/>
      <c r="E176" s="609"/>
      <c r="F176" s="609"/>
      <c r="G176" s="609"/>
      <c r="H176" s="609"/>
      <c r="I176" s="609"/>
    </row>
    <row r="177" spans="1:9" ht="15" customHeight="1" x14ac:dyDescent="0.25">
      <c r="B177" s="357"/>
      <c r="C177" s="357"/>
      <c r="D177" s="357"/>
      <c r="E177" s="357"/>
      <c r="F177" s="357"/>
      <c r="G177" s="357"/>
      <c r="H177" s="357"/>
      <c r="I177" s="357"/>
    </row>
    <row r="178" spans="1:9" x14ac:dyDescent="0.25">
      <c r="A178" s="371"/>
      <c r="B178" s="132" t="s">
        <v>61</v>
      </c>
      <c r="C178" s="132"/>
      <c r="D178" s="132"/>
      <c r="E178" s="565"/>
      <c r="F178" s="565"/>
      <c r="G178" s="565"/>
      <c r="H178" s="565"/>
      <c r="I178" s="565"/>
    </row>
    <row r="179" spans="1:9" x14ac:dyDescent="0.25">
      <c r="A179" s="371"/>
      <c r="B179" s="132" t="s">
        <v>62</v>
      </c>
      <c r="C179" s="132"/>
      <c r="D179" s="132"/>
      <c r="E179" s="565"/>
      <c r="F179" s="565"/>
      <c r="G179" s="565"/>
      <c r="H179" s="565"/>
      <c r="I179" s="565"/>
    </row>
    <row r="180" spans="1:9" x14ac:dyDescent="0.25">
      <c r="A180" s="371"/>
      <c r="B180" s="132" t="s">
        <v>63</v>
      </c>
      <c r="C180" s="132"/>
      <c r="D180" s="132"/>
      <c r="E180" s="565"/>
      <c r="F180" s="565"/>
      <c r="G180" s="565"/>
      <c r="H180" s="565"/>
      <c r="I180" s="565"/>
    </row>
    <row r="181" spans="1:9" x14ac:dyDescent="0.25">
      <c r="A181" s="371"/>
      <c r="B181" s="132" t="s">
        <v>64</v>
      </c>
      <c r="C181" s="132"/>
      <c r="D181" s="132"/>
      <c r="E181" s="565"/>
      <c r="F181" s="565"/>
      <c r="G181" s="565"/>
      <c r="H181" s="565"/>
      <c r="I181" s="565"/>
    </row>
    <row r="182" spans="1:9" x14ac:dyDescent="0.25">
      <c r="A182" s="371"/>
      <c r="B182" s="132" t="s">
        <v>65</v>
      </c>
      <c r="C182" s="132"/>
      <c r="D182" s="132"/>
      <c r="E182" s="565"/>
      <c r="F182" s="565"/>
      <c r="G182" s="565"/>
      <c r="H182" s="565"/>
      <c r="I182" s="565"/>
    </row>
    <row r="183" spans="1:9" ht="15.75" customHeight="1" x14ac:dyDescent="0.25">
      <c r="A183" s="371"/>
      <c r="B183" s="602" t="s">
        <v>1050</v>
      </c>
      <c r="C183" s="602"/>
      <c r="D183" s="602"/>
      <c r="E183" s="674"/>
      <c r="F183" s="674"/>
      <c r="G183" s="674"/>
      <c r="H183" s="674"/>
      <c r="I183" s="674"/>
    </row>
    <row r="184" spans="1:9" x14ac:dyDescent="0.25">
      <c r="A184" s="371"/>
      <c r="B184" s="602"/>
      <c r="C184" s="602"/>
      <c r="D184" s="602"/>
      <c r="E184" s="565"/>
      <c r="F184" s="565"/>
      <c r="G184" s="565"/>
      <c r="H184" s="565"/>
      <c r="I184" s="565"/>
    </row>
    <row r="185" spans="1:9" x14ac:dyDescent="0.25">
      <c r="A185" s="371"/>
      <c r="B185" s="602"/>
      <c r="C185" s="602"/>
      <c r="D185" s="602"/>
      <c r="E185" s="174"/>
      <c r="F185" s="174"/>
      <c r="G185" s="174"/>
      <c r="H185" s="174"/>
      <c r="I185" s="174"/>
    </row>
    <row r="186" spans="1:9" x14ac:dyDescent="0.25">
      <c r="A186" s="131" t="s">
        <v>171</v>
      </c>
      <c r="C186" s="131" t="s">
        <v>67</v>
      </c>
    </row>
    <row r="187" spans="1:9" ht="10.5" customHeight="1" x14ac:dyDescent="0.25"/>
    <row r="188" spans="1:9" ht="33.75" customHeight="1" x14ac:dyDescent="0.25">
      <c r="A188" s="156" t="s">
        <v>893</v>
      </c>
      <c r="B188" s="672" t="s">
        <v>84</v>
      </c>
      <c r="C188" s="609"/>
      <c r="D188" s="609"/>
      <c r="E188" s="609"/>
      <c r="F188" s="609"/>
      <c r="G188" s="609"/>
      <c r="H188" s="609"/>
      <c r="I188" s="609"/>
    </row>
    <row r="189" spans="1:9" ht="7.5" customHeight="1" x14ac:dyDescent="0.25">
      <c r="B189" s="132"/>
      <c r="C189" s="132"/>
      <c r="D189" s="132"/>
      <c r="E189" s="132"/>
      <c r="F189" s="132"/>
      <c r="G189" s="132"/>
      <c r="H189" s="132"/>
      <c r="I189" s="132"/>
    </row>
    <row r="190" spans="1:9" x14ac:dyDescent="0.25">
      <c r="B190" s="132" t="s">
        <v>68</v>
      </c>
      <c r="C190" s="132"/>
      <c r="D190" s="565"/>
      <c r="E190" s="565"/>
      <c r="F190" s="132"/>
      <c r="G190" s="132"/>
      <c r="H190" s="132"/>
      <c r="I190" s="132"/>
    </row>
    <row r="191" spans="1:9" ht="17.25" customHeight="1" x14ac:dyDescent="0.25">
      <c r="B191" s="670" t="s">
        <v>1037</v>
      </c>
      <c r="C191" s="670"/>
      <c r="D191" s="670"/>
      <c r="E191" s="670"/>
      <c r="F191" s="670"/>
      <c r="G191" s="374"/>
      <c r="H191" s="374"/>
      <c r="I191" s="132"/>
    </row>
    <row r="192" spans="1:9" x14ac:dyDescent="0.25">
      <c r="A192" s="145" t="s">
        <v>32</v>
      </c>
      <c r="B192" s="132" t="s">
        <v>69</v>
      </c>
      <c r="C192" s="132"/>
      <c r="D192" s="132"/>
      <c r="E192" s="132"/>
      <c r="F192" s="132"/>
      <c r="G192" s="132"/>
      <c r="H192" s="132"/>
      <c r="I192" s="230"/>
    </row>
    <row r="193" spans="1:9" x14ac:dyDescent="0.25">
      <c r="A193" s="145"/>
      <c r="B193" s="673" t="s">
        <v>1051</v>
      </c>
      <c r="C193" s="673"/>
      <c r="D193" s="673"/>
      <c r="E193" s="673"/>
      <c r="F193" s="673"/>
      <c r="G193" s="293"/>
      <c r="H193" s="132"/>
      <c r="I193" s="132"/>
    </row>
    <row r="194" spans="1:9" ht="8.25" customHeight="1" x14ac:dyDescent="0.25">
      <c r="A194" s="145"/>
      <c r="B194" s="132"/>
      <c r="C194" s="128"/>
      <c r="D194" s="132"/>
      <c r="E194" s="132"/>
      <c r="F194" s="132"/>
      <c r="G194" s="132"/>
      <c r="H194" s="132"/>
      <c r="I194" s="132"/>
    </row>
    <row r="195" spans="1:9" x14ac:dyDescent="0.25">
      <c r="A195" s="145" t="s">
        <v>34</v>
      </c>
      <c r="B195" s="132" t="s">
        <v>71</v>
      </c>
      <c r="C195" s="132"/>
      <c r="D195" s="132"/>
      <c r="E195" s="132"/>
      <c r="F195" s="132"/>
      <c r="G195" s="132"/>
      <c r="H195" s="132"/>
      <c r="I195" s="230"/>
    </row>
    <row r="196" spans="1:9" x14ac:dyDescent="0.25">
      <c r="A196" s="145"/>
      <c r="B196" s="676" t="s">
        <v>72</v>
      </c>
      <c r="C196" s="676"/>
      <c r="D196" s="676"/>
      <c r="E196" s="676"/>
      <c r="F196" s="676"/>
      <c r="G196" s="293"/>
      <c r="H196" s="132"/>
      <c r="I196" s="132"/>
    </row>
    <row r="197" spans="1:9" ht="7.5" customHeight="1" x14ac:dyDescent="0.25">
      <c r="A197" s="145"/>
      <c r="B197" s="132"/>
      <c r="C197" s="132"/>
      <c r="D197" s="132"/>
      <c r="E197" s="132"/>
      <c r="F197" s="132"/>
      <c r="G197" s="132"/>
      <c r="H197" s="132"/>
      <c r="I197" s="132"/>
    </row>
    <row r="198" spans="1:9" ht="63.75" customHeight="1" x14ac:dyDescent="0.25">
      <c r="A198" s="154" t="s">
        <v>35</v>
      </c>
      <c r="B198" s="573" t="s">
        <v>162</v>
      </c>
      <c r="C198" s="573"/>
      <c r="D198" s="573"/>
      <c r="E198" s="573"/>
      <c r="F198" s="573"/>
      <c r="G198" s="573"/>
      <c r="H198" s="573"/>
      <c r="I198" s="230"/>
    </row>
    <row r="199" spans="1:9" ht="8.25" customHeight="1" x14ac:dyDescent="0.25">
      <c r="A199" s="132"/>
      <c r="B199" s="132"/>
      <c r="C199" s="132"/>
      <c r="D199" s="132"/>
      <c r="E199" s="132"/>
      <c r="F199" s="132"/>
      <c r="G199" s="132"/>
      <c r="H199" s="132"/>
      <c r="I199" s="132"/>
    </row>
    <row r="200" spans="1:9" x14ac:dyDescent="0.25">
      <c r="A200" s="145" t="s">
        <v>163</v>
      </c>
      <c r="B200" s="132" t="s">
        <v>164</v>
      </c>
      <c r="C200" s="132"/>
      <c r="D200" s="132"/>
      <c r="E200" s="132"/>
      <c r="F200" s="132"/>
      <c r="G200" s="132"/>
      <c r="H200" s="132"/>
      <c r="I200" s="230"/>
    </row>
    <row r="201" spans="1:9" ht="12" customHeight="1" x14ac:dyDescent="0.25"/>
    <row r="202" spans="1:9" ht="45" customHeight="1" x14ac:dyDescent="0.25">
      <c r="A202" s="156" t="s">
        <v>901</v>
      </c>
      <c r="B202" s="672" t="s">
        <v>1052</v>
      </c>
      <c r="C202" s="609"/>
      <c r="D202" s="609"/>
      <c r="E202" s="609"/>
      <c r="F202" s="609"/>
      <c r="G202" s="609"/>
      <c r="H202" s="609"/>
      <c r="I202" s="609"/>
    </row>
    <row r="203" spans="1:9" ht="6.75" customHeight="1" x14ac:dyDescent="0.25">
      <c r="A203" s="132"/>
      <c r="B203" s="132"/>
      <c r="C203" s="132"/>
      <c r="D203" s="132"/>
      <c r="E203" s="132"/>
      <c r="F203" s="132"/>
      <c r="G203" s="132"/>
      <c r="H203" s="132"/>
      <c r="I203" s="132"/>
    </row>
    <row r="204" spans="1:9" x14ac:dyDescent="0.25">
      <c r="A204" s="145" t="s">
        <v>32</v>
      </c>
      <c r="B204" s="132" t="s">
        <v>165</v>
      </c>
      <c r="C204" s="132"/>
      <c r="D204" s="132"/>
      <c r="E204" s="132"/>
      <c r="F204" s="132"/>
      <c r="G204" s="132"/>
      <c r="H204" s="132"/>
      <c r="I204" s="480"/>
    </row>
    <row r="205" spans="1:9" ht="6" customHeight="1" x14ac:dyDescent="0.25">
      <c r="A205" s="132"/>
      <c r="B205" s="132"/>
      <c r="C205" s="132"/>
      <c r="D205" s="132"/>
      <c r="E205" s="132"/>
      <c r="F205" s="132"/>
      <c r="G205" s="132"/>
      <c r="H205" s="132"/>
      <c r="I205" s="132"/>
    </row>
    <row r="206" spans="1:9" x14ac:dyDescent="0.25">
      <c r="A206" s="145" t="s">
        <v>34</v>
      </c>
      <c r="B206" s="132" t="s">
        <v>166</v>
      </c>
      <c r="C206" s="132"/>
      <c r="D206" s="132"/>
      <c r="E206" s="132"/>
      <c r="F206" s="132"/>
      <c r="G206" s="132"/>
      <c r="H206" s="132"/>
      <c r="I206" s="230"/>
    </row>
    <row r="207" spans="1:9" ht="6" customHeight="1" x14ac:dyDescent="0.25">
      <c r="A207" s="132"/>
      <c r="B207" s="132"/>
      <c r="C207" s="132"/>
      <c r="D207" s="132"/>
      <c r="E207" s="132"/>
      <c r="F207" s="132"/>
      <c r="G207" s="132"/>
      <c r="H207" s="132"/>
      <c r="I207" s="132"/>
    </row>
    <row r="208" spans="1:9" x14ac:dyDescent="0.25">
      <c r="A208" s="145" t="s">
        <v>35</v>
      </c>
      <c r="B208" s="132" t="s">
        <v>167</v>
      </c>
      <c r="C208" s="132"/>
      <c r="D208" s="132"/>
      <c r="E208" s="132"/>
      <c r="F208" s="132"/>
      <c r="G208" s="132"/>
      <c r="H208" s="132"/>
      <c r="I208" s="486"/>
    </row>
    <row r="209" spans="1:9" x14ac:dyDescent="0.25">
      <c r="A209" s="145"/>
      <c r="B209" s="132"/>
      <c r="C209" s="132"/>
      <c r="D209" s="132"/>
      <c r="E209" s="132"/>
      <c r="F209" s="132"/>
      <c r="G209" s="132"/>
      <c r="H209" s="132"/>
      <c r="I209" s="529"/>
    </row>
    <row r="210" spans="1:9" ht="6" customHeight="1" x14ac:dyDescent="0.25">
      <c r="A210" s="132"/>
      <c r="B210" s="132"/>
      <c r="C210" s="132"/>
      <c r="D210" s="132"/>
      <c r="E210" s="132"/>
      <c r="F210" s="132"/>
      <c r="G210" s="132"/>
      <c r="H210" s="132"/>
      <c r="I210" s="132"/>
    </row>
    <row r="211" spans="1:9" x14ac:dyDescent="0.25">
      <c r="A211" s="145" t="s">
        <v>163</v>
      </c>
      <c r="B211" s="132" t="s">
        <v>168</v>
      </c>
      <c r="C211" s="132"/>
      <c r="D211" s="132"/>
      <c r="E211" s="132"/>
      <c r="F211" s="132"/>
      <c r="G211" s="132"/>
      <c r="H211" s="132"/>
      <c r="I211" s="486"/>
    </row>
    <row r="212" spans="1:9" ht="6" customHeight="1" x14ac:dyDescent="0.25">
      <c r="A212" s="132"/>
      <c r="B212" s="132"/>
      <c r="C212" s="132"/>
      <c r="D212" s="132"/>
      <c r="E212" s="132"/>
      <c r="F212" s="132"/>
      <c r="G212" s="132"/>
      <c r="H212" s="132"/>
      <c r="I212" s="132"/>
    </row>
    <row r="213" spans="1:9" ht="36.75" customHeight="1" x14ac:dyDescent="0.25">
      <c r="A213" s="154" t="s">
        <v>169</v>
      </c>
      <c r="B213" s="572" t="s">
        <v>1098</v>
      </c>
      <c r="C213" s="572"/>
      <c r="D213" s="572"/>
      <c r="E213" s="572"/>
      <c r="F213" s="572"/>
      <c r="G213" s="572"/>
      <c r="H213" s="572"/>
      <c r="I213" s="572"/>
    </row>
    <row r="214" spans="1:9" ht="6.75" customHeight="1" x14ac:dyDescent="0.25">
      <c r="A214" s="132"/>
      <c r="B214" s="132"/>
      <c r="C214" s="132"/>
      <c r="D214" s="132"/>
      <c r="E214" s="132"/>
      <c r="F214" s="132"/>
      <c r="G214" s="132"/>
      <c r="H214" s="132"/>
      <c r="I214" s="132"/>
    </row>
    <row r="215" spans="1:9" ht="44.25" customHeight="1" x14ac:dyDescent="0.25">
      <c r="A215" s="154" t="s">
        <v>170</v>
      </c>
      <c r="B215" s="573" t="s">
        <v>534</v>
      </c>
      <c r="C215" s="573"/>
      <c r="D215" s="573"/>
      <c r="E215" s="573"/>
      <c r="F215" s="573"/>
      <c r="G215" s="573"/>
      <c r="H215" s="573"/>
      <c r="I215" s="573"/>
    </row>
    <row r="216" spans="1:9" ht="11.25" customHeight="1" x14ac:dyDescent="0.25"/>
    <row r="217" spans="1:9" ht="92.25" customHeight="1" x14ac:dyDescent="0.25">
      <c r="A217" s="156" t="s">
        <v>48</v>
      </c>
      <c r="B217" s="672" t="s">
        <v>1012</v>
      </c>
      <c r="C217" s="609"/>
      <c r="D217" s="609"/>
      <c r="E217" s="609"/>
      <c r="F217" s="609"/>
      <c r="G217" s="609"/>
      <c r="H217" s="609"/>
      <c r="I217" s="609"/>
    </row>
    <row r="218" spans="1:9" ht="9.75" customHeight="1" x14ac:dyDescent="0.25"/>
    <row r="219" spans="1:9" ht="76.5" customHeight="1" x14ac:dyDescent="0.25">
      <c r="A219" s="156" t="s">
        <v>49</v>
      </c>
      <c r="B219" s="672" t="s">
        <v>1013</v>
      </c>
      <c r="C219" s="609"/>
      <c r="D219" s="609"/>
      <c r="E219" s="609"/>
      <c r="F219" s="609"/>
      <c r="G219" s="609"/>
      <c r="H219" s="609"/>
      <c r="I219" s="609"/>
    </row>
    <row r="220" spans="1:9" ht="33" customHeight="1" x14ac:dyDescent="0.25">
      <c r="A220" s="156" t="s">
        <v>52</v>
      </c>
      <c r="B220" s="672" t="s">
        <v>1175</v>
      </c>
      <c r="C220" s="609"/>
      <c r="D220" s="609"/>
      <c r="E220" s="609"/>
      <c r="F220" s="609"/>
      <c r="G220" s="609"/>
      <c r="H220" s="609"/>
      <c r="I220" s="609"/>
    </row>
    <row r="221" spans="1:9" ht="9" customHeight="1" thickBot="1" x14ac:dyDescent="0.3"/>
    <row r="222" spans="1:9" ht="44.1" customHeight="1" thickBot="1" x14ac:dyDescent="0.3">
      <c r="B222" s="432"/>
      <c r="C222" s="675" t="s">
        <v>913</v>
      </c>
      <c r="D222" s="675"/>
      <c r="E222" s="675"/>
      <c r="F222" s="675"/>
      <c r="G222" s="675"/>
      <c r="H222" s="675"/>
      <c r="I222" s="675"/>
    </row>
    <row r="223" spans="1:9" ht="44.1" customHeight="1" thickBot="1" x14ac:dyDescent="0.3">
      <c r="B223" s="432"/>
      <c r="C223" s="675" t="s">
        <v>914</v>
      </c>
      <c r="D223" s="675"/>
      <c r="E223" s="675"/>
      <c r="F223" s="675"/>
      <c r="G223" s="675"/>
      <c r="H223" s="675"/>
      <c r="I223" s="675"/>
    </row>
    <row r="224" spans="1:9" ht="44.1" customHeight="1" thickBot="1" x14ac:dyDescent="0.3">
      <c r="B224" s="432"/>
      <c r="C224" s="675" t="s">
        <v>915</v>
      </c>
      <c r="D224" s="675"/>
      <c r="E224" s="675"/>
      <c r="F224" s="675"/>
      <c r="G224" s="675"/>
      <c r="H224" s="675"/>
      <c r="I224" s="675"/>
    </row>
    <row r="225" spans="1:9" ht="44.1" customHeight="1" thickBot="1" x14ac:dyDescent="0.3">
      <c r="B225" s="432"/>
      <c r="C225" s="675" t="s">
        <v>916</v>
      </c>
      <c r="D225" s="675"/>
      <c r="E225" s="675"/>
      <c r="F225" s="675"/>
      <c r="G225" s="675"/>
      <c r="H225" s="675"/>
      <c r="I225" s="675"/>
    </row>
    <row r="226" spans="1:9" ht="44.1" customHeight="1" thickBot="1" x14ac:dyDescent="0.3">
      <c r="B226" s="432"/>
      <c r="C226" s="675" t="s">
        <v>912</v>
      </c>
      <c r="D226" s="675"/>
      <c r="E226" s="675"/>
      <c r="F226" s="675"/>
      <c r="G226" s="675"/>
      <c r="H226" s="675"/>
      <c r="I226" s="675"/>
    </row>
    <row r="227" spans="1:9" x14ac:dyDescent="0.25">
      <c r="B227" s="174"/>
    </row>
    <row r="228" spans="1:9" ht="54.75" customHeight="1" x14ac:dyDescent="0.25">
      <c r="A228" s="156" t="s">
        <v>53</v>
      </c>
      <c r="B228" s="627" t="s">
        <v>917</v>
      </c>
      <c r="C228" s="572"/>
      <c r="D228" s="572"/>
      <c r="E228" s="572"/>
      <c r="F228" s="572"/>
      <c r="G228" s="572"/>
      <c r="H228" s="572"/>
      <c r="I228" s="572"/>
    </row>
    <row r="229" spans="1:9" ht="22.5" customHeight="1" x14ac:dyDescent="0.25">
      <c r="A229" s="131" t="s">
        <v>215</v>
      </c>
      <c r="C229" s="131" t="s">
        <v>172</v>
      </c>
    </row>
    <row r="230" spans="1:9" ht="9" customHeight="1" x14ac:dyDescent="0.25"/>
    <row r="231" spans="1:9" ht="16.5" thickBot="1" x14ac:dyDescent="0.3">
      <c r="A231" s="131" t="s">
        <v>893</v>
      </c>
      <c r="B231" s="131" t="s">
        <v>173</v>
      </c>
    </row>
    <row r="232" spans="1:9" ht="16.5" thickBot="1" x14ac:dyDescent="0.3">
      <c r="B232" s="432"/>
      <c r="C232" s="132" t="s">
        <v>902</v>
      </c>
      <c r="D232" s="132"/>
      <c r="E232" s="132"/>
      <c r="F232" s="132"/>
      <c r="G232" s="132"/>
    </row>
    <row r="233" spans="1:9" ht="16.5" thickBot="1" x14ac:dyDescent="0.3">
      <c r="B233" s="432"/>
      <c r="C233" s="132" t="s">
        <v>174</v>
      </c>
      <c r="D233" s="132"/>
      <c r="E233" s="132"/>
      <c r="F233" s="132"/>
      <c r="G233" s="132"/>
    </row>
    <row r="234" spans="1:9" ht="16.5" thickBot="1" x14ac:dyDescent="0.3">
      <c r="B234" s="432"/>
      <c r="C234" s="132" t="s">
        <v>175</v>
      </c>
      <c r="D234" s="132"/>
      <c r="E234" s="132"/>
      <c r="F234" s="132"/>
      <c r="G234" s="132"/>
    </row>
    <row r="235" spans="1:9" ht="16.5" thickBot="1" x14ac:dyDescent="0.3">
      <c r="B235" s="432"/>
      <c r="C235" s="132" t="s">
        <v>176</v>
      </c>
      <c r="D235" s="132"/>
      <c r="E235" s="132"/>
      <c r="F235" s="132"/>
      <c r="G235" s="132"/>
    </row>
    <row r="236" spans="1:9" x14ac:dyDescent="0.25">
      <c r="A236" s="131" t="s">
        <v>901</v>
      </c>
      <c r="B236" s="131" t="s">
        <v>177</v>
      </c>
    </row>
    <row r="237" spans="1:9" ht="7.5" customHeight="1" x14ac:dyDescent="0.25"/>
    <row r="238" spans="1:9" ht="68.25" customHeight="1" x14ac:dyDescent="0.25">
      <c r="B238" s="572" t="s">
        <v>239</v>
      </c>
      <c r="C238" s="572"/>
      <c r="D238" s="572"/>
      <c r="E238" s="572"/>
      <c r="F238" s="572"/>
      <c r="G238" s="572"/>
      <c r="H238" s="572"/>
      <c r="I238" s="572"/>
    </row>
    <row r="239" spans="1:9" x14ac:dyDescent="0.25">
      <c r="A239" s="135"/>
      <c r="B239" s="135"/>
      <c r="C239" s="132" t="s">
        <v>918</v>
      </c>
      <c r="D239" s="132"/>
      <c r="E239" s="132"/>
      <c r="F239" s="611"/>
      <c r="G239" s="570"/>
      <c r="H239" s="132"/>
      <c r="I239" s="132"/>
    </row>
    <row r="240" spans="1:9" x14ac:dyDescent="0.25">
      <c r="A240" s="135"/>
      <c r="B240" s="135"/>
      <c r="C240" s="132" t="s">
        <v>919</v>
      </c>
      <c r="D240" s="132"/>
      <c r="E240" s="132"/>
      <c r="F240" s="611"/>
      <c r="G240" s="570"/>
      <c r="H240" s="132"/>
      <c r="I240" s="132"/>
    </row>
    <row r="241" spans="1:9" x14ac:dyDescent="0.25">
      <c r="A241" s="135"/>
      <c r="B241" s="135"/>
      <c r="C241" s="132" t="s">
        <v>920</v>
      </c>
      <c r="D241" s="132"/>
      <c r="E241" s="132"/>
      <c r="F241" s="611"/>
      <c r="G241" s="570"/>
      <c r="H241" s="132"/>
      <c r="I241" s="132"/>
    </row>
    <row r="242" spans="1:9" x14ac:dyDescent="0.25">
      <c r="A242" s="135"/>
      <c r="B242" s="135"/>
      <c r="C242" s="132" t="s">
        <v>921</v>
      </c>
      <c r="D242" s="132"/>
      <c r="E242" s="132"/>
      <c r="F242" s="611"/>
      <c r="G242" s="570"/>
      <c r="H242" s="132"/>
      <c r="I242" s="132"/>
    </row>
    <row r="243" spans="1:9" x14ac:dyDescent="0.25">
      <c r="A243" s="135"/>
      <c r="B243" s="135"/>
      <c r="C243" s="132" t="s">
        <v>922</v>
      </c>
      <c r="D243" s="132"/>
      <c r="E243" s="132"/>
      <c r="F243" s="611"/>
      <c r="G243" s="570"/>
      <c r="H243" s="132"/>
      <c r="I243" s="132"/>
    </row>
    <row r="244" spans="1:9" x14ac:dyDescent="0.25">
      <c r="A244" s="135"/>
      <c r="B244" s="135"/>
      <c r="C244" s="132" t="s">
        <v>178</v>
      </c>
      <c r="D244" s="132"/>
      <c r="E244" s="132"/>
      <c r="F244" s="132"/>
      <c r="G244" s="132"/>
      <c r="H244" s="132"/>
      <c r="I244" s="132"/>
    </row>
    <row r="245" spans="1:9" ht="21.75" customHeight="1" x14ac:dyDescent="0.25">
      <c r="A245" s="135"/>
      <c r="B245" s="135"/>
      <c r="C245" s="615"/>
      <c r="D245" s="615"/>
      <c r="E245" s="615"/>
      <c r="F245" s="615"/>
      <c r="G245" s="615"/>
      <c r="H245" s="615"/>
      <c r="I245" s="615"/>
    </row>
    <row r="246" spans="1:9" ht="22.5" customHeight="1" x14ac:dyDescent="0.25">
      <c r="A246" s="135"/>
      <c r="B246" s="135"/>
      <c r="C246" s="616"/>
      <c r="D246" s="616"/>
      <c r="E246" s="616"/>
      <c r="F246" s="616"/>
      <c r="G246" s="616"/>
      <c r="H246" s="616"/>
      <c r="I246" s="616"/>
    </row>
    <row r="247" spans="1:9" ht="22.5" customHeight="1" x14ac:dyDescent="0.25">
      <c r="A247" s="135"/>
      <c r="B247" s="135"/>
      <c r="C247" s="174"/>
      <c r="D247" s="174"/>
      <c r="E247" s="174"/>
      <c r="F247" s="174"/>
      <c r="G247" s="174"/>
      <c r="H247" s="174"/>
      <c r="I247" s="174"/>
    </row>
    <row r="248" spans="1:9" x14ac:dyDescent="0.25">
      <c r="A248" s="131" t="s">
        <v>48</v>
      </c>
      <c r="B248" s="131" t="s">
        <v>179</v>
      </c>
      <c r="C248" s="135"/>
      <c r="D248" s="135"/>
      <c r="E248" s="135"/>
      <c r="F248" s="135"/>
      <c r="G248" s="135"/>
      <c r="H248" s="135"/>
      <c r="I248" s="135"/>
    </row>
    <row r="249" spans="1:9" ht="9" customHeight="1" x14ac:dyDescent="0.25">
      <c r="A249" s="135"/>
      <c r="B249" s="135"/>
      <c r="C249" s="135"/>
      <c r="D249" s="135"/>
      <c r="E249" s="135"/>
      <c r="F249" s="135"/>
      <c r="G249" s="135"/>
      <c r="H249" s="135"/>
      <c r="I249" s="135"/>
    </row>
    <row r="250" spans="1:9" x14ac:dyDescent="0.25">
      <c r="A250" s="158" t="s">
        <v>32</v>
      </c>
      <c r="B250" s="132" t="s">
        <v>895</v>
      </c>
      <c r="C250" s="132"/>
      <c r="D250" s="132"/>
      <c r="E250" s="677"/>
      <c r="F250" s="677"/>
      <c r="G250" s="677"/>
      <c r="H250" s="677"/>
      <c r="I250" s="677"/>
    </row>
    <row r="251" spans="1:9" x14ac:dyDescent="0.25">
      <c r="A251" s="135"/>
      <c r="B251" s="132" t="s">
        <v>896</v>
      </c>
      <c r="C251" s="132"/>
      <c r="D251" s="132"/>
      <c r="E251" s="677"/>
      <c r="F251" s="677"/>
      <c r="G251" s="677"/>
      <c r="H251" s="677"/>
      <c r="I251" s="677"/>
    </row>
    <row r="252" spans="1:9" x14ac:dyDescent="0.25">
      <c r="B252" s="132" t="s">
        <v>897</v>
      </c>
      <c r="C252" s="132"/>
      <c r="D252" s="132"/>
      <c r="E252" s="577"/>
      <c r="F252" s="577"/>
      <c r="G252" s="577"/>
      <c r="H252" s="577"/>
      <c r="I252" s="577"/>
    </row>
    <row r="253" spans="1:9" x14ac:dyDescent="0.25">
      <c r="B253" s="132" t="s">
        <v>898</v>
      </c>
      <c r="C253" s="132"/>
      <c r="D253" s="132"/>
      <c r="E253" s="577"/>
      <c r="F253" s="577"/>
      <c r="G253" s="577"/>
      <c r="H253" s="577"/>
      <c r="I253" s="577"/>
    </row>
    <row r="254" spans="1:9" x14ac:dyDescent="0.25">
      <c r="B254" s="132" t="s">
        <v>900</v>
      </c>
      <c r="C254" s="132"/>
      <c r="D254" s="134"/>
      <c r="E254" s="577"/>
      <c r="F254" s="577"/>
      <c r="G254" s="577"/>
      <c r="H254" s="577"/>
      <c r="I254" s="577"/>
    </row>
    <row r="255" spans="1:9" ht="28.5" customHeight="1" x14ac:dyDescent="0.25">
      <c r="B255" s="132" t="s">
        <v>180</v>
      </c>
      <c r="C255" s="132"/>
      <c r="D255" s="132"/>
      <c r="E255" s="625"/>
      <c r="F255" s="625"/>
      <c r="G255" s="625"/>
      <c r="H255" s="625"/>
      <c r="I255" s="625"/>
    </row>
    <row r="256" spans="1:9" ht="16.5" thickBot="1" x14ac:dyDescent="0.3"/>
    <row r="257" spans="1:11" ht="16.5" thickBot="1" x14ac:dyDescent="0.3">
      <c r="B257" s="432"/>
      <c r="C257" s="135" t="s">
        <v>1058</v>
      </c>
    </row>
    <row r="258" spans="1:11" ht="6.75" customHeight="1" thickBot="1" x14ac:dyDescent="0.3"/>
    <row r="259" spans="1:11" ht="16.5" thickBot="1" x14ac:dyDescent="0.3">
      <c r="B259" s="432"/>
      <c r="C259" s="135" t="s">
        <v>1057</v>
      </c>
      <c r="F259"/>
      <c r="G259"/>
    </row>
    <row r="260" spans="1:11" ht="6.75" customHeight="1" x14ac:dyDescent="0.25"/>
    <row r="261" spans="1:11" ht="15.75" customHeight="1" x14ac:dyDescent="0.25">
      <c r="C261" s="215" t="s">
        <v>1056</v>
      </c>
      <c r="F261" s="680"/>
      <c r="G261" s="680"/>
      <c r="H261" s="681"/>
      <c r="I261" s="130" t="s">
        <v>937</v>
      </c>
    </row>
    <row r="262" spans="1:11" ht="6.75" customHeight="1" x14ac:dyDescent="0.25"/>
    <row r="263" spans="1:11" ht="63" customHeight="1" x14ac:dyDescent="0.25">
      <c r="B263" s="572" t="s">
        <v>940</v>
      </c>
      <c r="C263" s="572"/>
      <c r="D263" s="572"/>
      <c r="E263" s="572"/>
      <c r="F263" s="572"/>
      <c r="G263" s="572"/>
      <c r="H263" s="572"/>
      <c r="I263" s="572"/>
    </row>
    <row r="264" spans="1:11" ht="9" customHeight="1" x14ac:dyDescent="0.25"/>
    <row r="265" spans="1:11" x14ac:dyDescent="0.25">
      <c r="A265" s="158" t="s">
        <v>34</v>
      </c>
      <c r="B265" s="135" t="s">
        <v>181</v>
      </c>
      <c r="C265" s="135"/>
      <c r="D265" s="682"/>
      <c r="E265" s="682"/>
      <c r="F265" s="682"/>
      <c r="G265" s="682"/>
      <c r="H265" s="682"/>
      <c r="I265" s="682"/>
    </row>
    <row r="267" spans="1:11" x14ac:dyDescent="0.25">
      <c r="A267" s="158" t="s">
        <v>35</v>
      </c>
      <c r="B267" s="135" t="s">
        <v>1054</v>
      </c>
      <c r="C267" s="294"/>
      <c r="D267" s="298"/>
      <c r="E267" s="135" t="s">
        <v>182</v>
      </c>
      <c r="F267" s="297"/>
      <c r="G267" s="135"/>
      <c r="H267" s="135" t="s">
        <v>183</v>
      </c>
    </row>
    <row r="268" spans="1:11" ht="7.5" customHeight="1" x14ac:dyDescent="0.25"/>
    <row r="269" spans="1:11" x14ac:dyDescent="0.25">
      <c r="A269" s="158" t="s">
        <v>163</v>
      </c>
      <c r="B269" s="135" t="s">
        <v>184</v>
      </c>
      <c r="C269" s="135"/>
      <c r="D269" s="135"/>
      <c r="E269" s="153"/>
      <c r="F269" s="132" t="s">
        <v>185</v>
      </c>
      <c r="G269" s="132"/>
      <c r="H269" s="153">
        <v>1</v>
      </c>
      <c r="I269" s="132" t="s">
        <v>186</v>
      </c>
    </row>
    <row r="270" spans="1:11" ht="7.5" customHeight="1" x14ac:dyDescent="0.25"/>
    <row r="271" spans="1:11" ht="16.5" thickBot="1" x14ac:dyDescent="0.3">
      <c r="A271" s="158" t="s">
        <v>169</v>
      </c>
      <c r="B271" s="135" t="s">
        <v>1055</v>
      </c>
    </row>
    <row r="272" spans="1:11" ht="16.5" thickBot="1" x14ac:dyDescent="0.3">
      <c r="A272" s="135"/>
      <c r="B272" s="432"/>
      <c r="C272" s="135" t="s">
        <v>188</v>
      </c>
      <c r="D272" s="432"/>
      <c r="E272" s="135" t="s">
        <v>187</v>
      </c>
      <c r="F272" s="432"/>
      <c r="G272" s="135" t="s">
        <v>47</v>
      </c>
      <c r="H272" s="135"/>
      <c r="I272" s="372"/>
      <c r="J272" s="373"/>
      <c r="K272" s="373"/>
    </row>
    <row r="274" spans="1:10" x14ac:dyDescent="0.25">
      <c r="B274" s="135" t="s">
        <v>1066</v>
      </c>
      <c r="D274" s="174"/>
      <c r="E274" s="135"/>
      <c r="F274" s="295"/>
      <c r="G274" s="295"/>
      <c r="H274" s="295"/>
    </row>
    <row r="275" spans="1:10" x14ac:dyDescent="0.25">
      <c r="B275" s="620"/>
      <c r="C275" s="620"/>
      <c r="D275" s="620"/>
      <c r="E275" s="620"/>
      <c r="F275" s="620"/>
      <c r="G275" s="620"/>
      <c r="H275" s="620"/>
      <c r="I275" s="620"/>
    </row>
    <row r="276" spans="1:10" x14ac:dyDescent="0.25">
      <c r="D276" s="174"/>
      <c r="E276" s="135"/>
      <c r="F276" s="295"/>
      <c r="G276" s="295"/>
      <c r="H276" s="295"/>
    </row>
    <row r="277" spans="1:10" x14ac:dyDescent="0.25">
      <c r="C277" s="159" t="s">
        <v>189</v>
      </c>
      <c r="F277" s="159" t="s">
        <v>190</v>
      </c>
      <c r="G277" s="159"/>
    </row>
    <row r="278" spans="1:10" x14ac:dyDescent="0.25">
      <c r="A278" s="135"/>
      <c r="B278" s="135" t="s">
        <v>191</v>
      </c>
      <c r="C278" s="160"/>
      <c r="D278" s="683" t="s">
        <v>192</v>
      </c>
      <c r="E278" s="683"/>
      <c r="F278" s="678"/>
      <c r="G278" s="679"/>
      <c r="H278" s="135" t="s">
        <v>193</v>
      </c>
      <c r="I278" s="296"/>
      <c r="J278" s="304"/>
    </row>
    <row r="279" spans="1:10" x14ac:dyDescent="0.25">
      <c r="A279" s="135"/>
      <c r="B279" s="135"/>
      <c r="C279" s="160"/>
      <c r="D279" s="683" t="s">
        <v>194</v>
      </c>
      <c r="E279" s="683"/>
      <c r="F279" s="678"/>
      <c r="G279" s="679"/>
      <c r="H279" s="135" t="s">
        <v>193</v>
      </c>
      <c r="I279" s="135"/>
    </row>
    <row r="280" spans="1:10" x14ac:dyDescent="0.25">
      <c r="A280" s="135"/>
      <c r="B280" s="135"/>
      <c r="C280" s="160"/>
      <c r="D280" s="683" t="s">
        <v>195</v>
      </c>
      <c r="E280" s="683"/>
      <c r="F280" s="678"/>
      <c r="G280" s="679"/>
      <c r="H280" s="135" t="s">
        <v>193</v>
      </c>
      <c r="I280" s="135"/>
    </row>
    <row r="281" spans="1:10" x14ac:dyDescent="0.25">
      <c r="A281" s="135"/>
      <c r="B281" s="135"/>
      <c r="C281" s="160"/>
      <c r="D281" s="683" t="s">
        <v>196</v>
      </c>
      <c r="E281" s="683"/>
      <c r="F281" s="678"/>
      <c r="G281" s="679"/>
      <c r="H281" s="135" t="s">
        <v>193</v>
      </c>
      <c r="I281" s="135"/>
    </row>
    <row r="282" spans="1:10" x14ac:dyDescent="0.25">
      <c r="A282" s="135"/>
      <c r="B282" s="135"/>
      <c r="C282" s="160"/>
      <c r="D282" s="683" t="s">
        <v>197</v>
      </c>
      <c r="E282" s="683"/>
      <c r="F282" s="678"/>
      <c r="G282" s="679"/>
      <c r="H282" s="135" t="s">
        <v>193</v>
      </c>
      <c r="I282" s="135"/>
    </row>
    <row r="283" spans="1:10" x14ac:dyDescent="0.25">
      <c r="A283" s="135"/>
      <c r="B283" s="135"/>
      <c r="C283" s="160"/>
      <c r="D283" s="683" t="s">
        <v>1163</v>
      </c>
      <c r="E283" s="683"/>
      <c r="F283" s="678"/>
      <c r="G283" s="679"/>
      <c r="H283" s="135" t="s">
        <v>193</v>
      </c>
      <c r="I283" s="135"/>
    </row>
    <row r="284" spans="1:10" x14ac:dyDescent="0.25">
      <c r="B284" s="157" t="s">
        <v>198</v>
      </c>
      <c r="C284" s="160"/>
      <c r="D284" s="684"/>
      <c r="E284" s="684"/>
      <c r="F284" s="685"/>
      <c r="G284" s="686"/>
      <c r="H284" s="135" t="s">
        <v>193</v>
      </c>
    </row>
    <row r="285" spans="1:10" x14ac:dyDescent="0.25">
      <c r="C285" s="147">
        <f>SUM(C278:C283)</f>
        <v>0</v>
      </c>
      <c r="E285" s="147">
        <f>F51</f>
        <v>0</v>
      </c>
      <c r="F285" s="146" t="s">
        <v>199</v>
      </c>
      <c r="G285" s="146"/>
      <c r="H285" s="161"/>
      <c r="I285" s="161"/>
    </row>
    <row r="286" spans="1:10" x14ac:dyDescent="0.25">
      <c r="C286" s="443"/>
      <c r="E286" s="443"/>
      <c r="F286" s="146"/>
      <c r="G286" s="146"/>
      <c r="H286" s="161"/>
      <c r="I286" s="161"/>
    </row>
    <row r="287" spans="1:10" x14ac:dyDescent="0.25">
      <c r="A287" s="135"/>
      <c r="B287" s="300"/>
      <c r="C287" s="135" t="s">
        <v>85</v>
      </c>
      <c r="D287" s="135"/>
      <c r="E287" s="135"/>
      <c r="F287" s="135"/>
      <c r="G287" s="135"/>
      <c r="H287" s="135"/>
      <c r="I287" s="135"/>
    </row>
    <row r="288" spans="1:10" x14ac:dyDescent="0.25">
      <c r="C288" s="447" t="s">
        <v>1062</v>
      </c>
    </row>
    <row r="289" spans="1:9" ht="15.75" customHeight="1" x14ac:dyDescent="0.25">
      <c r="B289" s="300"/>
      <c r="C289" s="617" t="s">
        <v>1061</v>
      </c>
      <c r="D289" s="617"/>
      <c r="E289" s="617"/>
      <c r="F289" s="617"/>
      <c r="G289" s="617"/>
      <c r="H289" s="617"/>
      <c r="I289" s="617"/>
    </row>
    <row r="290" spans="1:9" ht="15.75" customHeight="1" x14ac:dyDescent="0.25">
      <c r="B290" s="300"/>
      <c r="C290" s="617" t="s">
        <v>1060</v>
      </c>
      <c r="D290" s="617"/>
      <c r="E290" s="617"/>
      <c r="F290" s="617"/>
      <c r="G290" s="617"/>
      <c r="H290" s="617"/>
      <c r="I290" s="617"/>
    </row>
    <row r="291" spans="1:9" ht="15.75" customHeight="1" x14ac:dyDescent="0.25">
      <c r="B291" s="300"/>
      <c r="C291" s="617" t="s">
        <v>1059</v>
      </c>
      <c r="D291" s="617"/>
      <c r="E291" s="617"/>
      <c r="F291" s="617"/>
      <c r="G291" s="617"/>
      <c r="H291" s="617"/>
      <c r="I291" s="617"/>
    </row>
    <row r="293" spans="1:9" x14ac:dyDescent="0.25">
      <c r="B293" s="300"/>
      <c r="C293" s="135" t="s">
        <v>86</v>
      </c>
    </row>
    <row r="294" spans="1:9" x14ac:dyDescent="0.25">
      <c r="B294" s="300"/>
      <c r="C294" s="135" t="s">
        <v>200</v>
      </c>
    </row>
    <row r="295" spans="1:9" ht="16.5" thickBot="1" x14ac:dyDescent="0.3">
      <c r="B295" s="444"/>
      <c r="C295" s="135" t="s">
        <v>1063</v>
      </c>
    </row>
    <row r="296" spans="1:9" ht="16.5" thickBot="1" x14ac:dyDescent="0.3">
      <c r="C296" s="446"/>
      <c r="D296" s="130" t="s">
        <v>247</v>
      </c>
      <c r="E296" s="446"/>
      <c r="F296" s="130" t="s">
        <v>248</v>
      </c>
    </row>
    <row r="297" spans="1:9" x14ac:dyDescent="0.25">
      <c r="C297" s="157" t="s">
        <v>1064</v>
      </c>
      <c r="D297" s="620"/>
      <c r="E297" s="620"/>
      <c r="F297" s="620"/>
      <c r="G297" s="620"/>
      <c r="H297" s="620"/>
      <c r="I297" s="620"/>
    </row>
    <row r="298" spans="1:9" x14ac:dyDescent="0.25">
      <c r="B298" s="445"/>
      <c r="C298" s="135" t="s">
        <v>201</v>
      </c>
    </row>
    <row r="300" spans="1:9" x14ac:dyDescent="0.25">
      <c r="B300" s="300"/>
      <c r="C300" s="135" t="s">
        <v>202</v>
      </c>
    </row>
    <row r="302" spans="1:9" ht="60" customHeight="1" x14ac:dyDescent="0.25">
      <c r="A302" s="163" t="s">
        <v>170</v>
      </c>
      <c r="B302" s="572" t="s">
        <v>238</v>
      </c>
      <c r="C302" s="572"/>
      <c r="D302" s="572"/>
      <c r="E302" s="572"/>
      <c r="F302" s="572"/>
      <c r="G302" s="572"/>
      <c r="H302" s="572"/>
      <c r="I302" s="572"/>
    </row>
    <row r="303" spans="1:9" ht="16.5" thickBot="1" x14ac:dyDescent="0.3">
      <c r="B303" s="132" t="s">
        <v>203</v>
      </c>
    </row>
    <row r="304" spans="1:9" ht="16.5" thickBot="1" x14ac:dyDescent="0.3">
      <c r="B304" s="435"/>
      <c r="C304" s="612" t="s">
        <v>991</v>
      </c>
      <c r="D304" s="612"/>
      <c r="E304" s="612"/>
      <c r="F304" s="612"/>
      <c r="G304" s="612"/>
      <c r="H304" s="612"/>
      <c r="I304" s="612"/>
    </row>
    <row r="305" spans="1:10" ht="16.5" thickBot="1" x14ac:dyDescent="0.3">
      <c r="B305" s="435"/>
      <c r="C305" s="612" t="s">
        <v>990</v>
      </c>
      <c r="D305" s="613"/>
      <c r="E305" s="613"/>
      <c r="F305" s="613"/>
      <c r="G305" s="613"/>
      <c r="H305" s="613"/>
      <c r="I305" s="613"/>
    </row>
    <row r="306" spans="1:10" ht="17.25" customHeight="1" thickBot="1" x14ac:dyDescent="0.3">
      <c r="B306" s="435"/>
      <c r="C306" s="602" t="s">
        <v>204</v>
      </c>
      <c r="D306" s="602"/>
      <c r="E306" s="602"/>
      <c r="F306" s="602"/>
      <c r="G306" s="602"/>
      <c r="H306" s="602"/>
      <c r="I306" s="602"/>
    </row>
    <row r="307" spans="1:10" ht="28.5" customHeight="1" thickBot="1" x14ac:dyDescent="0.3">
      <c r="B307" s="435"/>
      <c r="C307" s="602" t="s">
        <v>205</v>
      </c>
      <c r="D307" s="602"/>
      <c r="E307" s="602"/>
      <c r="F307" s="602"/>
      <c r="G307" s="602"/>
      <c r="H307" s="602"/>
      <c r="I307" s="602"/>
    </row>
    <row r="308" spans="1:10" ht="29.25" customHeight="1" thickBot="1" x14ac:dyDescent="0.25">
      <c r="B308" s="435"/>
      <c r="C308" s="602" t="s">
        <v>206</v>
      </c>
      <c r="D308" s="602"/>
      <c r="E308" s="602"/>
      <c r="F308" s="602"/>
      <c r="G308" s="602"/>
      <c r="H308" s="602"/>
      <c r="I308" s="602"/>
      <c r="J308" s="81"/>
    </row>
    <row r="309" spans="1:10" ht="54.75" customHeight="1" thickBot="1" x14ac:dyDescent="0.3">
      <c r="B309" s="435"/>
      <c r="C309" s="602" t="s">
        <v>535</v>
      </c>
      <c r="D309" s="602"/>
      <c r="E309" s="602"/>
      <c r="F309" s="602"/>
      <c r="G309" s="602"/>
      <c r="H309" s="602"/>
      <c r="I309" s="602"/>
    </row>
    <row r="310" spans="1:10" ht="17.25" customHeight="1" thickBot="1" x14ac:dyDescent="0.3">
      <c r="B310" s="435"/>
      <c r="C310" s="602" t="s">
        <v>207</v>
      </c>
      <c r="D310" s="602"/>
      <c r="E310" s="602"/>
      <c r="F310" s="602"/>
      <c r="G310" s="602"/>
      <c r="H310" s="602"/>
      <c r="I310" s="602"/>
    </row>
    <row r="311" spans="1:10" ht="35.25" customHeight="1" thickBot="1" x14ac:dyDescent="0.3">
      <c r="B311" s="435"/>
      <c r="C311" s="602" t="s">
        <v>208</v>
      </c>
      <c r="D311" s="602"/>
      <c r="E311" s="602"/>
      <c r="F311" s="602"/>
      <c r="G311" s="602"/>
      <c r="H311" s="602"/>
      <c r="I311" s="602"/>
    </row>
    <row r="312" spans="1:10" ht="30.75" customHeight="1" thickBot="1" x14ac:dyDescent="0.3">
      <c r="B312" s="435"/>
      <c r="C312" s="602" t="s">
        <v>209</v>
      </c>
      <c r="D312" s="602"/>
      <c r="E312" s="602"/>
      <c r="F312" s="602"/>
      <c r="G312" s="602"/>
      <c r="H312" s="602"/>
      <c r="I312" s="602"/>
    </row>
    <row r="313" spans="1:10" ht="22.5" customHeight="1" thickBot="1" x14ac:dyDescent="0.3">
      <c r="B313" s="435"/>
      <c r="C313" s="602" t="s">
        <v>1014</v>
      </c>
      <c r="D313" s="687"/>
      <c r="E313" s="687"/>
      <c r="F313" s="687"/>
      <c r="G313" s="687"/>
      <c r="H313" s="687"/>
      <c r="I313" s="687"/>
    </row>
    <row r="314" spans="1:10" ht="7.5" customHeight="1" x14ac:dyDescent="0.25"/>
    <row r="315" spans="1:10" ht="46.5" customHeight="1" x14ac:dyDescent="0.25">
      <c r="A315" s="163" t="s">
        <v>210</v>
      </c>
      <c r="B315" s="572" t="s">
        <v>237</v>
      </c>
      <c r="C315" s="572"/>
      <c r="D315" s="572"/>
      <c r="E315" s="572"/>
      <c r="F315" s="572"/>
      <c r="G315" s="572"/>
      <c r="H315" s="572"/>
      <c r="I315" s="572"/>
    </row>
    <row r="316" spans="1:10" ht="7.5" customHeight="1" x14ac:dyDescent="0.25"/>
    <row r="317" spans="1:10" ht="18" customHeight="1" x14ac:dyDescent="0.25">
      <c r="A317" s="163" t="s">
        <v>211</v>
      </c>
      <c r="B317" s="572" t="s">
        <v>212</v>
      </c>
      <c r="C317" s="572"/>
      <c r="D317" s="572"/>
      <c r="E317" s="572"/>
      <c r="F317" s="740"/>
      <c r="G317" s="740"/>
      <c r="H317" s="262" t="s">
        <v>213</v>
      </c>
      <c r="I317" s="164"/>
    </row>
    <row r="318" spans="1:10" ht="6" customHeight="1" x14ac:dyDescent="0.25"/>
    <row r="319" spans="1:10" ht="30" customHeight="1" x14ac:dyDescent="0.25">
      <c r="A319" s="163" t="s">
        <v>214</v>
      </c>
      <c r="B319" s="572" t="s">
        <v>236</v>
      </c>
      <c r="C319" s="572"/>
      <c r="D319" s="572"/>
      <c r="E319" s="572"/>
      <c r="F319" s="572"/>
      <c r="G319" s="572"/>
      <c r="H319" s="572"/>
      <c r="I319" s="572"/>
    </row>
    <row r="320" spans="1:10" ht="22.5" customHeight="1" x14ac:dyDescent="0.25"/>
    <row r="321" spans="1:10" x14ac:dyDescent="0.25">
      <c r="A321" s="131" t="s">
        <v>294</v>
      </c>
      <c r="C321" s="131" t="s">
        <v>216</v>
      </c>
    </row>
    <row r="322" spans="1:10" ht="10.5" customHeight="1" x14ac:dyDescent="0.25"/>
    <row r="323" spans="1:10" x14ac:dyDescent="0.25">
      <c r="A323" s="131" t="s">
        <v>893</v>
      </c>
      <c r="B323" s="131" t="s">
        <v>217</v>
      </c>
    </row>
    <row r="324" spans="1:10" ht="7.5" customHeight="1" x14ac:dyDescent="0.25"/>
    <row r="325" spans="1:10" ht="78" customHeight="1" x14ac:dyDescent="0.25">
      <c r="B325" s="572" t="s">
        <v>924</v>
      </c>
      <c r="C325" s="572"/>
      <c r="D325" s="572"/>
      <c r="E325" s="572"/>
      <c r="F325" s="572"/>
      <c r="G325" s="572"/>
      <c r="H325" s="572"/>
      <c r="I325" s="572"/>
    </row>
    <row r="326" spans="1:10" ht="7.5" customHeight="1" x14ac:dyDescent="0.25"/>
    <row r="327" spans="1:10" ht="38.25" customHeight="1" x14ac:dyDescent="0.2">
      <c r="D327" s="165" t="s">
        <v>218</v>
      </c>
      <c r="E327" s="165" t="s">
        <v>219</v>
      </c>
      <c r="F327" s="688" t="s">
        <v>923</v>
      </c>
      <c r="G327" s="689"/>
      <c r="H327" s="689"/>
      <c r="I327" s="690"/>
      <c r="J327" s="355"/>
    </row>
    <row r="328" spans="1:10" ht="15.75" customHeight="1" x14ac:dyDescent="0.2">
      <c r="A328" s="599" t="s">
        <v>220</v>
      </c>
      <c r="B328" s="599"/>
      <c r="C328" s="599"/>
      <c r="D328" s="481"/>
      <c r="E328" s="232"/>
      <c r="F328" s="369"/>
      <c r="G328" s="356"/>
      <c r="H328" s="356"/>
      <c r="I328" s="368"/>
      <c r="J328"/>
    </row>
    <row r="329" spans="1:10" ht="15.75" customHeight="1" x14ac:dyDescent="0.2">
      <c r="A329" s="599" t="s">
        <v>221</v>
      </c>
      <c r="B329" s="599"/>
      <c r="C329" s="599"/>
      <c r="D329" s="481"/>
      <c r="E329" s="232"/>
      <c r="F329" s="369"/>
      <c r="G329" s="356"/>
      <c r="H329" s="356"/>
      <c r="I329" s="368"/>
      <c r="J329"/>
    </row>
    <row r="330" spans="1:10" ht="15.75" customHeight="1" x14ac:dyDescent="0.2">
      <c r="A330" s="599" t="s">
        <v>222</v>
      </c>
      <c r="B330" s="599"/>
      <c r="C330" s="599"/>
      <c r="D330" s="232"/>
      <c r="E330" s="232"/>
      <c r="F330" s="369"/>
      <c r="G330" s="356"/>
      <c r="H330" s="356"/>
      <c r="I330" s="368"/>
      <c r="J330"/>
    </row>
    <row r="331" spans="1:10" ht="15.75" customHeight="1" x14ac:dyDescent="0.2">
      <c r="A331" s="599" t="s">
        <v>223</v>
      </c>
      <c r="B331" s="599"/>
      <c r="C331" s="599"/>
      <c r="D331" s="481"/>
      <c r="E331" s="232"/>
      <c r="F331" s="369"/>
      <c r="G331" s="356"/>
      <c r="H331" s="356"/>
      <c r="I331" s="368"/>
      <c r="J331"/>
    </row>
    <row r="332" spans="1:10" ht="15.75" customHeight="1" x14ac:dyDescent="0.2">
      <c r="A332" s="600" t="s">
        <v>1008</v>
      </c>
      <c r="B332" s="691"/>
      <c r="C332" s="692"/>
      <c r="D332" s="232"/>
      <c r="E332" s="232"/>
      <c r="F332" s="369"/>
      <c r="G332" s="356"/>
      <c r="H332" s="356"/>
      <c r="I332" s="368"/>
      <c r="J332"/>
    </row>
    <row r="333" spans="1:10" ht="15.75" customHeight="1" x14ac:dyDescent="0.2">
      <c r="A333" s="599" t="s">
        <v>224</v>
      </c>
      <c r="B333" s="599"/>
      <c r="C333" s="599"/>
      <c r="D333" s="481"/>
      <c r="E333" s="232"/>
      <c r="F333" s="369"/>
      <c r="G333" s="356"/>
      <c r="H333" s="356"/>
      <c r="I333" s="368"/>
      <c r="J333"/>
    </row>
    <row r="334" spans="1:10" ht="15.75" customHeight="1" x14ac:dyDescent="0.2">
      <c r="A334" s="599" t="s">
        <v>225</v>
      </c>
      <c r="B334" s="599"/>
      <c r="C334" s="599"/>
      <c r="D334" s="232"/>
      <c r="E334" s="232"/>
      <c r="F334" s="369"/>
      <c r="G334" s="356"/>
      <c r="H334" s="356"/>
      <c r="I334" s="368"/>
      <c r="J334"/>
    </row>
    <row r="335" spans="1:10" ht="15.75" customHeight="1" x14ac:dyDescent="0.2">
      <c r="A335" s="599" t="s">
        <v>226</v>
      </c>
      <c r="B335" s="599"/>
      <c r="C335" s="599"/>
      <c r="D335" s="481"/>
      <c r="E335" s="232"/>
      <c r="F335" s="369"/>
      <c r="G335" s="356"/>
      <c r="H335" s="356"/>
      <c r="I335" s="368"/>
      <c r="J335"/>
    </row>
    <row r="336" spans="1:10" ht="15.75" customHeight="1" x14ac:dyDescent="0.2">
      <c r="A336" s="599" t="s">
        <v>227</v>
      </c>
      <c r="B336" s="599"/>
      <c r="C336" s="599"/>
      <c r="D336" s="481"/>
      <c r="E336" s="232"/>
      <c r="F336" s="369"/>
      <c r="G336" s="356"/>
      <c r="H336" s="356"/>
      <c r="I336" s="368"/>
      <c r="J336"/>
    </row>
    <row r="337" spans="1:10" ht="15.75" customHeight="1" x14ac:dyDescent="0.2">
      <c r="A337" s="600" t="s">
        <v>1009</v>
      </c>
      <c r="B337" s="691"/>
      <c r="C337" s="692"/>
      <c r="D337" s="232"/>
      <c r="E337" s="232"/>
      <c r="F337" s="369"/>
      <c r="G337" s="356"/>
      <c r="H337" s="356"/>
      <c r="I337" s="368"/>
      <c r="J337"/>
    </row>
    <row r="338" spans="1:10" ht="15.75" customHeight="1" thickBot="1" x14ac:dyDescent="0.25">
      <c r="A338" s="143"/>
      <c r="B338" s="142"/>
      <c r="C338" s="142"/>
      <c r="D338" s="373"/>
      <c r="E338" s="373"/>
      <c r="F338" s="295"/>
      <c r="G338" s="295"/>
      <c r="H338" s="295"/>
      <c r="I338" s="295"/>
      <c r="J338"/>
    </row>
    <row r="339" spans="1:10" ht="54" customHeight="1" thickBot="1" x14ac:dyDescent="0.25">
      <c r="A339" s="693" t="s">
        <v>1176</v>
      </c>
      <c r="B339" s="694"/>
      <c r="C339" s="694"/>
      <c r="D339" s="694"/>
      <c r="E339" s="694"/>
      <c r="F339" s="694"/>
      <c r="G339" s="694"/>
      <c r="H339" s="694"/>
      <c r="I339" s="695"/>
      <c r="J339"/>
    </row>
    <row r="340" spans="1:10" ht="11.25" customHeight="1" x14ac:dyDescent="0.25"/>
    <row r="342" spans="1:10" x14ac:dyDescent="0.25">
      <c r="A342" s="131" t="s">
        <v>901</v>
      </c>
      <c r="B342" s="131" t="s">
        <v>228</v>
      </c>
    </row>
    <row r="344" spans="1:10" x14ac:dyDescent="0.25">
      <c r="A344" s="132"/>
      <c r="B344" s="151" t="s">
        <v>229</v>
      </c>
      <c r="C344" s="132"/>
      <c r="D344" s="132"/>
      <c r="E344" s="162"/>
      <c r="F344" s="132"/>
      <c r="G344" s="132"/>
      <c r="H344" s="145" t="s">
        <v>925</v>
      </c>
      <c r="I344" s="162"/>
    </row>
    <row r="345" spans="1:10" x14ac:dyDescent="0.25">
      <c r="F345" s="132"/>
      <c r="G345" s="132"/>
      <c r="H345" s="145" t="s">
        <v>926</v>
      </c>
      <c r="I345" s="162"/>
    </row>
    <row r="346" spans="1:10" ht="6" customHeight="1" x14ac:dyDescent="0.25"/>
    <row r="347" spans="1:10" x14ac:dyDescent="0.25">
      <c r="B347" s="151" t="s">
        <v>240</v>
      </c>
      <c r="C347" s="132"/>
      <c r="D347" s="132"/>
      <c r="E347" s="162"/>
      <c r="H347" s="145" t="s">
        <v>925</v>
      </c>
      <c r="I347" s="162"/>
    </row>
    <row r="348" spans="1:10" x14ac:dyDescent="0.25">
      <c r="H348" s="145" t="s">
        <v>926</v>
      </c>
      <c r="I348" s="162"/>
    </row>
    <row r="349" spans="1:10" ht="6.75" customHeight="1" x14ac:dyDescent="0.25"/>
    <row r="350" spans="1:10" x14ac:dyDescent="0.25">
      <c r="A350" s="131" t="s">
        <v>48</v>
      </c>
      <c r="B350" s="131" t="s">
        <v>241</v>
      </c>
    </row>
    <row r="351" spans="1:10" ht="5.25" customHeight="1" x14ac:dyDescent="0.25"/>
    <row r="352" spans="1:10" x14ac:dyDescent="0.25">
      <c r="B352" s="572" t="s">
        <v>87</v>
      </c>
      <c r="C352" s="572"/>
      <c r="D352" s="572"/>
      <c r="E352" s="572"/>
      <c r="F352" s="572"/>
      <c r="G352" s="572"/>
      <c r="H352" s="572"/>
      <c r="I352" s="572"/>
    </row>
    <row r="353" spans="1:9" ht="5.25" customHeight="1" x14ac:dyDescent="0.25"/>
    <row r="354" spans="1:9" x14ac:dyDescent="0.25">
      <c r="A354" s="132"/>
      <c r="B354" s="132" t="s">
        <v>242</v>
      </c>
      <c r="C354" s="565"/>
      <c r="D354" s="565"/>
      <c r="E354" s="565"/>
      <c r="F354" s="565"/>
      <c r="G354" s="565"/>
      <c r="H354" s="565"/>
      <c r="I354" s="565"/>
    </row>
    <row r="355" spans="1:9" x14ac:dyDescent="0.25">
      <c r="A355" s="132"/>
      <c r="B355" s="132" t="s">
        <v>243</v>
      </c>
      <c r="C355" s="565"/>
      <c r="D355" s="565"/>
      <c r="E355" s="565"/>
      <c r="F355" s="565"/>
      <c r="G355" s="565"/>
      <c r="H355" s="565"/>
      <c r="I355" s="565"/>
    </row>
    <row r="356" spans="1:9" x14ac:dyDescent="0.25">
      <c r="A356" s="132"/>
      <c r="B356" s="132" t="s">
        <v>244</v>
      </c>
      <c r="C356" s="565"/>
      <c r="D356" s="565"/>
      <c r="E356" s="565"/>
      <c r="F356" s="565"/>
      <c r="G356" s="565"/>
      <c r="H356" s="565"/>
      <c r="I356" s="565"/>
    </row>
    <row r="357" spans="1:9" x14ac:dyDescent="0.25">
      <c r="A357" s="132"/>
      <c r="B357" s="132" t="s">
        <v>245</v>
      </c>
      <c r="C357" s="565"/>
      <c r="D357" s="565"/>
      <c r="E357" s="565"/>
      <c r="F357" s="565"/>
      <c r="G357" s="565"/>
      <c r="H357" s="565"/>
      <c r="I357" s="565"/>
    </row>
    <row r="358" spans="1:9" ht="7.5" customHeight="1" x14ac:dyDescent="0.25"/>
    <row r="359" spans="1:9" ht="48.75" customHeight="1" x14ac:dyDescent="0.25">
      <c r="B359" s="572" t="s">
        <v>1067</v>
      </c>
      <c r="C359" s="572"/>
      <c r="D359" s="572"/>
      <c r="E359" s="572"/>
      <c r="F359" s="572"/>
      <c r="G359" s="572"/>
      <c r="H359" s="572"/>
      <c r="I359" s="572"/>
    </row>
    <row r="360" spans="1:9" ht="61.5" customHeight="1" x14ac:dyDescent="0.25">
      <c r="B360" s="696"/>
      <c r="C360" s="696"/>
      <c r="D360" s="696"/>
      <c r="E360" s="696"/>
      <c r="F360" s="696"/>
      <c r="G360" s="696"/>
      <c r="H360" s="696"/>
      <c r="I360" s="696"/>
    </row>
    <row r="361" spans="1:9" ht="14.25" customHeight="1" x14ac:dyDescent="0.25"/>
    <row r="362" spans="1:9" x14ac:dyDescent="0.25">
      <c r="A362" s="131" t="s">
        <v>49</v>
      </c>
      <c r="B362" s="131" t="s">
        <v>246</v>
      </c>
    </row>
    <row r="363" spans="1:9" ht="6" customHeight="1" thickBot="1" x14ac:dyDescent="0.3"/>
    <row r="364" spans="1:9" ht="16.5" thickBot="1" x14ac:dyDescent="0.3">
      <c r="B364" s="432"/>
      <c r="C364" s="135" t="s">
        <v>247</v>
      </c>
      <c r="D364" s="432"/>
      <c r="E364" s="135" t="s">
        <v>248</v>
      </c>
    </row>
    <row r="365" spans="1:9" ht="4.5" customHeight="1" x14ac:dyDescent="0.25"/>
    <row r="366" spans="1:9" x14ac:dyDescent="0.25">
      <c r="A366" s="132"/>
      <c r="B366" s="132" t="s">
        <v>931</v>
      </c>
      <c r="C366" s="571"/>
      <c r="D366" s="571"/>
      <c r="E366" s="132"/>
      <c r="F366" s="132" t="s">
        <v>249</v>
      </c>
      <c r="G366" s="132"/>
      <c r="H366" s="581"/>
      <c r="I366" s="581"/>
    </row>
    <row r="367" spans="1:9" ht="6" customHeight="1" x14ac:dyDescent="0.25">
      <c r="A367" s="132"/>
      <c r="B367" s="132"/>
      <c r="C367" s="132"/>
      <c r="D367" s="132"/>
      <c r="E367" s="132"/>
      <c r="F367" s="132"/>
      <c r="G367" s="132"/>
      <c r="H367" s="132"/>
      <c r="I367" s="132"/>
    </row>
    <row r="368" spans="1:9" x14ac:dyDescent="0.25">
      <c r="B368" s="572" t="s">
        <v>933</v>
      </c>
      <c r="C368" s="572"/>
      <c r="D368" s="572"/>
      <c r="E368" s="572"/>
      <c r="F368" s="572"/>
      <c r="G368" s="572"/>
      <c r="H368" s="572"/>
      <c r="I368" s="572"/>
    </row>
    <row r="369" spans="1:9" ht="6.75" customHeight="1" x14ac:dyDescent="0.25"/>
    <row r="370" spans="1:9" x14ac:dyDescent="0.25">
      <c r="A370" s="131" t="s">
        <v>52</v>
      </c>
      <c r="B370" s="131" t="s">
        <v>250</v>
      </c>
    </row>
    <row r="371" spans="1:9" ht="6.75" customHeight="1" thickBot="1" x14ac:dyDescent="0.3"/>
    <row r="372" spans="1:9" ht="16.5" thickBot="1" x14ac:dyDescent="0.3">
      <c r="A372" s="132"/>
      <c r="B372" s="132" t="s">
        <v>251</v>
      </c>
      <c r="C372" s="132"/>
      <c r="D372" s="132"/>
      <c r="E372" s="132"/>
      <c r="F372" s="432"/>
      <c r="G372" s="174"/>
      <c r="H372" s="135" t="s">
        <v>247</v>
      </c>
      <c r="I372" s="311"/>
    </row>
    <row r="373" spans="1:9" ht="15.75" customHeight="1" thickBot="1" x14ac:dyDescent="0.3">
      <c r="F373" s="474"/>
      <c r="H373" s="135" t="s">
        <v>248</v>
      </c>
    </row>
    <row r="374" spans="1:9" ht="31.5" customHeight="1" x14ac:dyDescent="0.25">
      <c r="B374" s="572" t="s">
        <v>235</v>
      </c>
      <c r="C374" s="572"/>
      <c r="D374" s="572"/>
      <c r="E374" s="572"/>
      <c r="F374" s="572"/>
      <c r="G374" s="572"/>
      <c r="H374" s="572"/>
      <c r="I374" s="572"/>
    </row>
    <row r="375" spans="1:9" ht="55.5" customHeight="1" x14ac:dyDescent="0.25">
      <c r="B375" s="708"/>
      <c r="C375" s="708"/>
      <c r="D375" s="708"/>
      <c r="E375" s="708"/>
      <c r="F375" s="708"/>
      <c r="G375" s="708"/>
      <c r="H375" s="708"/>
      <c r="I375" s="708"/>
    </row>
    <row r="376" spans="1:9" ht="9.75" customHeight="1" x14ac:dyDescent="0.25">
      <c r="B376" s="301"/>
      <c r="C376" s="301"/>
      <c r="D376" s="301"/>
      <c r="E376" s="301"/>
      <c r="F376" s="301"/>
      <c r="G376" s="301"/>
      <c r="H376" s="301"/>
      <c r="I376" s="301"/>
    </row>
    <row r="377" spans="1:9" x14ac:dyDescent="0.25">
      <c r="A377" s="131" t="s">
        <v>53</v>
      </c>
      <c r="B377" s="131" t="s">
        <v>252</v>
      </c>
    </row>
    <row r="378" spans="1:9" ht="6" customHeight="1" x14ac:dyDescent="0.25"/>
    <row r="379" spans="1:9" x14ac:dyDescent="0.25">
      <c r="B379" s="572" t="s">
        <v>88</v>
      </c>
      <c r="C379" s="572"/>
      <c r="D379" s="572"/>
      <c r="E379" s="572"/>
      <c r="F379" s="572"/>
      <c r="G379" s="572"/>
      <c r="H379" s="572"/>
      <c r="I379" s="572"/>
    </row>
    <row r="380" spans="1:9" ht="6" customHeight="1" x14ac:dyDescent="0.25"/>
    <row r="381" spans="1:9" x14ac:dyDescent="0.25">
      <c r="A381" s="132"/>
      <c r="B381" s="132" t="s">
        <v>242</v>
      </c>
      <c r="C381" s="565"/>
      <c r="D381" s="565"/>
      <c r="E381" s="565"/>
      <c r="F381" s="565"/>
      <c r="G381" s="565"/>
      <c r="H381" s="565"/>
      <c r="I381" s="565"/>
    </row>
    <row r="382" spans="1:9" x14ac:dyDescent="0.25">
      <c r="A382" s="132"/>
      <c r="B382" s="132" t="s">
        <v>243</v>
      </c>
      <c r="C382" s="565"/>
      <c r="D382" s="565"/>
      <c r="E382" s="565"/>
      <c r="F382" s="565"/>
      <c r="G382" s="565"/>
      <c r="H382" s="565"/>
      <c r="I382" s="565"/>
    </row>
    <row r="383" spans="1:9" x14ac:dyDescent="0.25">
      <c r="A383" s="132"/>
      <c r="B383" s="132" t="s">
        <v>244</v>
      </c>
      <c r="C383" s="565"/>
      <c r="D383" s="565"/>
      <c r="E383" s="565"/>
      <c r="F383" s="565"/>
      <c r="G383" s="565"/>
      <c r="H383" s="565"/>
      <c r="I383" s="565"/>
    </row>
    <row r="384" spans="1:9" x14ac:dyDescent="0.25">
      <c r="A384" s="132"/>
      <c r="B384" s="132" t="s">
        <v>245</v>
      </c>
      <c r="C384" s="565"/>
      <c r="D384" s="565"/>
      <c r="E384" s="565"/>
      <c r="F384" s="565"/>
      <c r="G384" s="565"/>
      <c r="H384" s="565"/>
      <c r="I384" s="565"/>
    </row>
    <row r="385" spans="1:9" ht="11.25" customHeight="1" x14ac:dyDescent="0.25"/>
    <row r="386" spans="1:9" x14ac:dyDescent="0.25">
      <c r="A386" s="131" t="s">
        <v>54</v>
      </c>
      <c r="B386" s="131" t="s">
        <v>253</v>
      </c>
    </row>
    <row r="387" spans="1:9" ht="26.25" customHeight="1" x14ac:dyDescent="0.25">
      <c r="B387" s="700" t="s">
        <v>1031</v>
      </c>
      <c r="C387" s="700"/>
      <c r="D387" s="700"/>
      <c r="E387" s="700"/>
      <c r="F387" s="700"/>
      <c r="G387" s="700"/>
      <c r="H387" s="700"/>
      <c r="I387" s="700"/>
    </row>
    <row r="388" spans="1:9" ht="7.5" customHeight="1" x14ac:dyDescent="0.25"/>
    <row r="389" spans="1:9" ht="16.5" thickBot="1" x14ac:dyDescent="0.3">
      <c r="B389" s="132" t="s">
        <v>254</v>
      </c>
      <c r="C389" s="132"/>
      <c r="D389" s="132"/>
      <c r="E389" s="132"/>
    </row>
    <row r="390" spans="1:9" ht="16.5" thickBot="1" x14ac:dyDescent="0.3">
      <c r="C390" s="432"/>
      <c r="D390" s="135" t="s">
        <v>1070</v>
      </c>
      <c r="E390" s="162"/>
      <c r="F390" s="130" t="s">
        <v>255</v>
      </c>
      <c r="H390" s="475"/>
      <c r="I390" s="305"/>
    </row>
    <row r="391" spans="1:9" ht="16.5" thickBot="1" x14ac:dyDescent="0.3">
      <c r="B391" s="132" t="s">
        <v>927</v>
      </c>
      <c r="C391" s="132"/>
      <c r="D391" s="132"/>
      <c r="E391" s="132"/>
      <c r="H391" s="373"/>
      <c r="I391" s="302"/>
    </row>
    <row r="392" spans="1:9" ht="16.5" thickBot="1" x14ac:dyDescent="0.3">
      <c r="C392" s="432"/>
      <c r="D392" s="135" t="s">
        <v>1070</v>
      </c>
      <c r="E392" s="162"/>
      <c r="F392" s="130" t="s">
        <v>255</v>
      </c>
      <c r="H392" s="475"/>
      <c r="I392" s="305"/>
    </row>
    <row r="393" spans="1:9" ht="6.75" customHeight="1" x14ac:dyDescent="0.25">
      <c r="C393" s="174"/>
      <c r="D393" s="135"/>
      <c r="E393" s="302"/>
      <c r="H393" s="373"/>
      <c r="I393" s="305"/>
    </row>
    <row r="394" spans="1:9" ht="16.5" thickBot="1" x14ac:dyDescent="0.3">
      <c r="B394" s="132" t="s">
        <v>256</v>
      </c>
      <c r="C394" s="132"/>
      <c r="D394" s="132"/>
      <c r="E394" s="132"/>
      <c r="H394" s="373"/>
      <c r="I394" s="302"/>
    </row>
    <row r="395" spans="1:9" ht="16.5" thickBot="1" x14ac:dyDescent="0.3">
      <c r="C395" s="432"/>
      <c r="D395" s="135" t="s">
        <v>1070</v>
      </c>
      <c r="E395" s="162"/>
      <c r="F395" s="130" t="s">
        <v>255</v>
      </c>
      <c r="H395" s="475"/>
      <c r="I395" s="305"/>
    </row>
    <row r="396" spans="1:9" ht="16.5" thickBot="1" x14ac:dyDescent="0.3">
      <c r="B396" s="132" t="s">
        <v>1068</v>
      </c>
      <c r="C396" s="132"/>
      <c r="D396" s="132"/>
      <c r="E396" s="132"/>
      <c r="G396"/>
      <c r="H396" s="11"/>
      <c r="I396" s="305"/>
    </row>
    <row r="397" spans="1:9" ht="16.5" thickBot="1" x14ac:dyDescent="0.3">
      <c r="C397" s="432"/>
      <c r="D397" s="135" t="s">
        <v>1070</v>
      </c>
      <c r="E397" s="162"/>
      <c r="F397" s="130" t="s">
        <v>255</v>
      </c>
      <c r="H397" s="475"/>
      <c r="I397" s="305"/>
    </row>
    <row r="398" spans="1:9" ht="16.5" thickBot="1" x14ac:dyDescent="0.3">
      <c r="B398" s="132" t="s">
        <v>257</v>
      </c>
      <c r="H398" s="373"/>
      <c r="I398" s="302"/>
    </row>
    <row r="399" spans="1:9" ht="16.5" thickBot="1" x14ac:dyDescent="0.3">
      <c r="C399" s="432"/>
      <c r="D399" s="135" t="s">
        <v>1070</v>
      </c>
      <c r="E399" s="484"/>
      <c r="F399" s="130" t="s">
        <v>255</v>
      </c>
      <c r="H399" s="475"/>
      <c r="I399" s="305"/>
    </row>
    <row r="400" spans="1:9" ht="7.5" customHeight="1" x14ac:dyDescent="0.25"/>
    <row r="401" spans="1:10" ht="27" customHeight="1" x14ac:dyDescent="0.2">
      <c r="B401" s="741" t="s">
        <v>932</v>
      </c>
      <c r="C401" s="742"/>
      <c r="D401" s="742"/>
      <c r="E401" s="742"/>
      <c r="F401" s="742"/>
      <c r="G401" s="742"/>
      <c r="H401" s="742"/>
      <c r="I401" s="742"/>
      <c r="J401" s="355"/>
    </row>
    <row r="402" spans="1:10" ht="13.5" customHeight="1" x14ac:dyDescent="0.25">
      <c r="B402" s="132"/>
    </row>
    <row r="403" spans="1:10" x14ac:dyDescent="0.25">
      <c r="B403" s="132" t="s">
        <v>258</v>
      </c>
    </row>
    <row r="404" spans="1:10" ht="105.75" customHeight="1" x14ac:dyDescent="0.25">
      <c r="B404" s="748" t="s">
        <v>1069</v>
      </c>
      <c r="C404" s="749"/>
      <c r="D404" s="749"/>
      <c r="E404" s="749"/>
      <c r="F404" s="749"/>
      <c r="G404" s="749"/>
      <c r="H404" s="749"/>
      <c r="I404" s="750"/>
    </row>
    <row r="405" spans="1:10" ht="18" customHeight="1" x14ac:dyDescent="0.25">
      <c r="B405" s="627" t="s">
        <v>989</v>
      </c>
      <c r="C405" s="707"/>
      <c r="D405" s="707"/>
      <c r="E405" s="707"/>
      <c r="F405" s="707"/>
      <c r="G405" s="707"/>
      <c r="H405" s="707"/>
      <c r="I405" s="707"/>
    </row>
    <row r="406" spans="1:10" ht="88.5" customHeight="1" x14ac:dyDescent="0.25">
      <c r="B406" s="704" t="s">
        <v>1032</v>
      </c>
      <c r="C406" s="705"/>
      <c r="D406" s="705"/>
      <c r="E406" s="705"/>
      <c r="F406" s="705"/>
      <c r="G406" s="705"/>
      <c r="H406" s="705"/>
      <c r="I406" s="706"/>
    </row>
    <row r="407" spans="1:10" ht="12.75" customHeight="1" x14ac:dyDescent="0.25">
      <c r="B407" s="132"/>
      <c r="C407" s="132"/>
      <c r="D407" s="132"/>
      <c r="E407" s="132"/>
      <c r="F407" s="132"/>
      <c r="G407" s="132"/>
      <c r="H407" s="132"/>
      <c r="I407" s="132"/>
    </row>
    <row r="408" spans="1:10" x14ac:dyDescent="0.25">
      <c r="A408" s="131" t="s">
        <v>55</v>
      </c>
      <c r="B408" s="131" t="s">
        <v>259</v>
      </c>
    </row>
    <row r="409" spans="1:10" ht="4.5" customHeight="1" x14ac:dyDescent="0.25"/>
    <row r="410" spans="1:10" x14ac:dyDescent="0.25">
      <c r="B410" s="572" t="s">
        <v>260</v>
      </c>
      <c r="C410" s="572"/>
      <c r="D410" s="572"/>
      <c r="E410" s="572"/>
      <c r="F410" s="572"/>
      <c r="G410" s="572"/>
      <c r="H410" s="572"/>
      <c r="I410" s="572"/>
    </row>
    <row r="411" spans="1:10" ht="65.25" customHeight="1" x14ac:dyDescent="0.25">
      <c r="B411" s="701"/>
      <c r="C411" s="702"/>
      <c r="D411" s="702"/>
      <c r="E411" s="702"/>
      <c r="F411" s="702"/>
      <c r="G411" s="702"/>
      <c r="H411" s="702"/>
      <c r="I411" s="703"/>
    </row>
    <row r="412" spans="1:10" ht="17.25" customHeight="1" x14ac:dyDescent="0.25"/>
    <row r="413" spans="1:10" x14ac:dyDescent="0.25">
      <c r="A413" s="131" t="s">
        <v>56</v>
      </c>
      <c r="B413" s="131" t="s">
        <v>261</v>
      </c>
    </row>
    <row r="414" spans="1:10" ht="5.25" customHeight="1" thickBot="1" x14ac:dyDescent="0.3"/>
    <row r="415" spans="1:10" ht="16.5" thickBot="1" x14ac:dyDescent="0.3">
      <c r="B415" s="166" t="s">
        <v>262</v>
      </c>
      <c r="C415" s="164"/>
      <c r="D415" s="164"/>
      <c r="E415" s="432"/>
      <c r="F415" s="135" t="s">
        <v>1070</v>
      </c>
      <c r="G415" s="135"/>
      <c r="H415" s="448"/>
      <c r="I415" s="135"/>
    </row>
    <row r="417" spans="1:9" x14ac:dyDescent="0.25">
      <c r="B417" s="130" t="s">
        <v>263</v>
      </c>
    </row>
    <row r="418" spans="1:9" ht="12" customHeight="1" x14ac:dyDescent="0.25"/>
    <row r="419" spans="1:9" x14ac:dyDescent="0.25">
      <c r="A419" s="132"/>
      <c r="B419" s="306" t="s">
        <v>264</v>
      </c>
      <c r="C419" s="306"/>
      <c r="D419" s="306"/>
      <c r="E419" s="132"/>
      <c r="F419" s="132"/>
      <c r="G419" s="132"/>
      <c r="H419" s="132"/>
      <c r="I419" s="132"/>
    </row>
    <row r="420" spans="1:9" ht="5.25" customHeight="1" x14ac:dyDescent="0.25"/>
    <row r="421" spans="1:9" x14ac:dyDescent="0.25">
      <c r="A421" s="132"/>
      <c r="B421" s="306" t="s">
        <v>265</v>
      </c>
      <c r="C421" s="306"/>
      <c r="D421" s="306"/>
      <c r="E421" s="306"/>
      <c r="F421" s="132"/>
      <c r="G421" s="132"/>
      <c r="H421" s="132"/>
      <c r="I421" s="132"/>
    </row>
    <row r="422" spans="1:9" ht="6.95" customHeight="1" x14ac:dyDescent="0.25"/>
    <row r="423" spans="1:9" x14ac:dyDescent="0.25">
      <c r="B423" s="306" t="s">
        <v>266</v>
      </c>
      <c r="C423" s="306"/>
      <c r="D423" s="306"/>
      <c r="E423" s="306"/>
    </row>
    <row r="424" spans="1:9" ht="6.95" customHeight="1" x14ac:dyDescent="0.25"/>
    <row r="425" spans="1:9" x14ac:dyDescent="0.25">
      <c r="B425" s="306" t="s">
        <v>267</v>
      </c>
      <c r="C425" s="306"/>
      <c r="D425" s="306"/>
      <c r="E425" s="306"/>
      <c r="F425" s="306"/>
      <c r="G425" s="306"/>
      <c r="H425" s="306"/>
      <c r="I425" s="306"/>
    </row>
    <row r="427" spans="1:9" ht="15.75" customHeight="1" x14ac:dyDescent="0.25"/>
    <row r="428" spans="1:9" x14ac:dyDescent="0.25">
      <c r="B428" s="132" t="s">
        <v>1033</v>
      </c>
      <c r="E428" s="174"/>
      <c r="F428" s="584"/>
      <c r="G428" s="718"/>
      <c r="H428" s="718"/>
      <c r="I428" s="718"/>
    </row>
    <row r="429" spans="1:9" ht="16.5" thickBot="1" x14ac:dyDescent="0.3"/>
    <row r="430" spans="1:9" ht="16.5" thickBot="1" x14ac:dyDescent="0.3">
      <c r="C430" s="432"/>
      <c r="D430" s="135" t="s">
        <v>268</v>
      </c>
      <c r="E430" s="432"/>
      <c r="F430" s="135" t="s">
        <v>269</v>
      </c>
      <c r="G430" s="135"/>
    </row>
    <row r="432" spans="1:9" ht="48.75" customHeight="1" x14ac:dyDescent="0.25">
      <c r="B432" s="572" t="s">
        <v>234</v>
      </c>
      <c r="C432" s="572"/>
      <c r="D432" s="572"/>
      <c r="E432" s="572"/>
      <c r="F432" s="572"/>
      <c r="G432" s="572"/>
      <c r="H432" s="572"/>
      <c r="I432" s="572"/>
    </row>
    <row r="433" spans="1:9" ht="13.5" customHeight="1" thickBot="1" x14ac:dyDescent="0.3">
      <c r="B433" s="440"/>
      <c r="C433" s="440"/>
      <c r="D433" s="440"/>
      <c r="E433" s="440"/>
      <c r="F433" s="440"/>
      <c r="G433" s="440"/>
      <c r="H433" s="440"/>
      <c r="I433" s="440"/>
    </row>
    <row r="434" spans="1:9" ht="163.5" customHeight="1" thickBot="1" x14ac:dyDescent="0.3">
      <c r="B434" s="697" t="s">
        <v>1177</v>
      </c>
      <c r="C434" s="698"/>
      <c r="D434" s="698"/>
      <c r="E434" s="698"/>
      <c r="F434" s="698"/>
      <c r="G434" s="698"/>
      <c r="H434" s="698"/>
      <c r="I434" s="699"/>
    </row>
    <row r="436" spans="1:9" x14ac:dyDescent="0.25">
      <c r="A436" s="131" t="s">
        <v>57</v>
      </c>
      <c r="B436" s="131" t="s">
        <v>270</v>
      </c>
      <c r="E436" s="130" t="s">
        <v>271</v>
      </c>
    </row>
    <row r="438" spans="1:9" x14ac:dyDescent="0.25">
      <c r="B438" s="167" t="s">
        <v>272</v>
      </c>
      <c r="C438" s="167" t="s">
        <v>273</v>
      </c>
      <c r="D438" s="167" t="s">
        <v>274</v>
      </c>
      <c r="E438" s="168" t="s">
        <v>275</v>
      </c>
    </row>
    <row r="439" spans="1:9" x14ac:dyDescent="0.25">
      <c r="B439" s="160"/>
      <c r="C439" s="160"/>
      <c r="D439" s="160"/>
      <c r="E439" s="135" t="s">
        <v>276</v>
      </c>
    </row>
    <row r="440" spans="1:9" x14ac:dyDescent="0.25">
      <c r="B440" s="160"/>
      <c r="C440" s="160"/>
      <c r="D440" s="160"/>
      <c r="E440" s="135" t="s">
        <v>277</v>
      </c>
    </row>
    <row r="441" spans="1:9" x14ac:dyDescent="0.25">
      <c r="B441" s="167"/>
      <c r="C441" s="167"/>
      <c r="D441" s="167"/>
      <c r="E441" s="135"/>
    </row>
    <row r="442" spans="1:9" x14ac:dyDescent="0.25">
      <c r="B442" s="160"/>
      <c r="C442" s="160"/>
      <c r="D442" s="160"/>
      <c r="E442" s="168" t="s">
        <v>278</v>
      </c>
    </row>
    <row r="443" spans="1:9" x14ac:dyDescent="0.25">
      <c r="B443" s="160"/>
      <c r="C443" s="160"/>
      <c r="D443" s="160"/>
      <c r="E443" s="135" t="s">
        <v>225</v>
      </c>
    </row>
    <row r="444" spans="1:9" x14ac:dyDescent="0.25">
      <c r="B444" s="160"/>
      <c r="C444" s="160"/>
      <c r="D444" s="160"/>
      <c r="E444" s="135" t="s">
        <v>279</v>
      </c>
    </row>
    <row r="445" spans="1:9" x14ac:dyDescent="0.25">
      <c r="B445" s="160"/>
      <c r="C445" s="160"/>
      <c r="D445" s="160"/>
      <c r="E445" s="135" t="s">
        <v>280</v>
      </c>
    </row>
    <row r="446" spans="1:9" x14ac:dyDescent="0.25">
      <c r="B446" s="160"/>
      <c r="C446" s="160"/>
      <c r="D446" s="160"/>
      <c r="E446" s="135" t="s">
        <v>1009</v>
      </c>
    </row>
    <row r="447" spans="1:9" x14ac:dyDescent="0.25">
      <c r="B447" s="160"/>
      <c r="C447" s="160"/>
      <c r="D447" s="160"/>
      <c r="E447" s="135" t="s">
        <v>1010</v>
      </c>
    </row>
    <row r="448" spans="1:9" x14ac:dyDescent="0.25">
      <c r="B448" s="160"/>
      <c r="C448" s="160"/>
      <c r="D448" s="160"/>
      <c r="E448" s="135" t="s">
        <v>281</v>
      </c>
    </row>
    <row r="449" spans="2:9" x14ac:dyDescent="0.25">
      <c r="B449" s="160"/>
      <c r="C449" s="160"/>
      <c r="D449" s="160"/>
      <c r="E449" s="135" t="s">
        <v>282</v>
      </c>
    </row>
    <row r="450" spans="2:9" x14ac:dyDescent="0.25">
      <c r="B450" s="167"/>
      <c r="C450" s="167"/>
      <c r="D450" s="167"/>
    </row>
    <row r="451" spans="2:9" x14ac:dyDescent="0.25">
      <c r="B451" s="160"/>
      <c r="C451" s="160"/>
      <c r="D451" s="160"/>
      <c r="E451" s="168" t="s">
        <v>283</v>
      </c>
    </row>
    <row r="452" spans="2:9" x14ac:dyDescent="0.25">
      <c r="B452" s="160"/>
      <c r="C452" s="160"/>
      <c r="D452" s="160"/>
      <c r="E452" s="135" t="s">
        <v>284</v>
      </c>
    </row>
    <row r="453" spans="2:9" x14ac:dyDescent="0.25">
      <c r="B453" s="160"/>
      <c r="C453" s="160"/>
      <c r="D453" s="160"/>
      <c r="E453" s="135" t="s">
        <v>285</v>
      </c>
    </row>
    <row r="454" spans="2:9" x14ac:dyDescent="0.25">
      <c r="B454" s="160"/>
      <c r="C454" s="160"/>
      <c r="D454" s="160"/>
      <c r="E454" s="135" t="s">
        <v>286</v>
      </c>
    </row>
    <row r="455" spans="2:9" x14ac:dyDescent="0.25">
      <c r="B455" s="167"/>
      <c r="C455" s="167"/>
      <c r="D455" s="167"/>
    </row>
    <row r="456" spans="2:9" x14ac:dyDescent="0.25">
      <c r="B456" s="160"/>
      <c r="C456" s="160"/>
      <c r="D456" s="160"/>
      <c r="E456" s="168" t="s">
        <v>287</v>
      </c>
    </row>
    <row r="457" spans="2:9" x14ac:dyDescent="0.25">
      <c r="B457" s="160"/>
      <c r="C457" s="160"/>
      <c r="D457" s="160"/>
      <c r="E457" s="135" t="s">
        <v>284</v>
      </c>
    </row>
    <row r="458" spans="2:9" x14ac:dyDescent="0.25">
      <c r="B458" s="160"/>
      <c r="C458" s="160"/>
      <c r="D458" s="160"/>
      <c r="E458" s="135" t="s">
        <v>285</v>
      </c>
    </row>
    <row r="459" spans="2:9" x14ac:dyDescent="0.25">
      <c r="B459" s="160"/>
      <c r="C459" s="160"/>
      <c r="D459" s="160"/>
      <c r="E459" s="135" t="s">
        <v>286</v>
      </c>
    </row>
    <row r="460" spans="2:9" x14ac:dyDescent="0.25">
      <c r="B460" s="167"/>
      <c r="C460" s="167"/>
      <c r="D460" s="167"/>
    </row>
    <row r="461" spans="2:9" x14ac:dyDescent="0.25">
      <c r="B461" s="160"/>
      <c r="C461" s="160"/>
      <c r="D461" s="160"/>
      <c r="E461" s="168" t="s">
        <v>288</v>
      </c>
    </row>
    <row r="462" spans="2:9" x14ac:dyDescent="0.25">
      <c r="B462" s="160"/>
      <c r="C462" s="160"/>
      <c r="D462" s="160"/>
      <c r="E462" s="135" t="s">
        <v>289</v>
      </c>
      <c r="H462" s="584"/>
      <c r="I462" s="584"/>
    </row>
    <row r="463" spans="2:9" x14ac:dyDescent="0.25">
      <c r="B463" s="160"/>
      <c r="C463" s="160"/>
      <c r="D463" s="160"/>
      <c r="E463" s="135" t="s">
        <v>290</v>
      </c>
    </row>
    <row r="464" spans="2:9" x14ac:dyDescent="0.25">
      <c r="B464" s="160"/>
      <c r="C464" s="160"/>
      <c r="D464" s="160"/>
      <c r="E464" s="135" t="s">
        <v>291</v>
      </c>
    </row>
    <row r="465" spans="2:9" x14ac:dyDescent="0.25">
      <c r="B465" s="167"/>
      <c r="C465" s="167"/>
      <c r="D465" s="167"/>
    </row>
    <row r="466" spans="2:9" x14ac:dyDescent="0.25">
      <c r="B466" s="160"/>
      <c r="C466" s="160"/>
      <c r="D466" s="160"/>
      <c r="E466" s="168" t="s">
        <v>288</v>
      </c>
    </row>
    <row r="467" spans="2:9" x14ac:dyDescent="0.25">
      <c r="B467" s="160"/>
      <c r="C467" s="160"/>
      <c r="D467" s="160"/>
      <c r="E467" s="135" t="s">
        <v>289</v>
      </c>
      <c r="H467" s="584"/>
      <c r="I467" s="584"/>
    </row>
    <row r="468" spans="2:9" x14ac:dyDescent="0.25">
      <c r="B468" s="160"/>
      <c r="C468" s="160"/>
      <c r="D468" s="160"/>
      <c r="E468" s="135" t="s">
        <v>290</v>
      </c>
    </row>
    <row r="469" spans="2:9" x14ac:dyDescent="0.25">
      <c r="B469" s="160"/>
      <c r="C469" s="160"/>
      <c r="D469" s="160"/>
      <c r="E469" s="135" t="s">
        <v>291</v>
      </c>
    </row>
    <row r="470" spans="2:9" x14ac:dyDescent="0.25">
      <c r="B470" s="167"/>
      <c r="C470" s="167"/>
      <c r="D470" s="167"/>
    </row>
    <row r="471" spans="2:9" x14ac:dyDescent="0.25">
      <c r="B471" s="160"/>
      <c r="C471" s="160"/>
      <c r="D471" s="160"/>
      <c r="E471" s="168" t="s">
        <v>288</v>
      </c>
    </row>
    <row r="472" spans="2:9" x14ac:dyDescent="0.25">
      <c r="B472" s="160"/>
      <c r="C472" s="160"/>
      <c r="D472" s="160"/>
      <c r="E472" s="135" t="s">
        <v>289</v>
      </c>
      <c r="H472" s="584"/>
      <c r="I472" s="584"/>
    </row>
    <row r="473" spans="2:9" x14ac:dyDescent="0.25">
      <c r="B473" s="160"/>
      <c r="C473" s="160"/>
      <c r="D473" s="160"/>
      <c r="E473" s="135" t="s">
        <v>290</v>
      </c>
    </row>
    <row r="474" spans="2:9" x14ac:dyDescent="0.25">
      <c r="B474" s="160"/>
      <c r="C474" s="160"/>
      <c r="D474" s="160"/>
      <c r="E474" s="135" t="s">
        <v>291</v>
      </c>
    </row>
    <row r="475" spans="2:9" x14ac:dyDescent="0.25">
      <c r="B475" s="167"/>
      <c r="C475" s="167"/>
      <c r="D475" s="167"/>
    </row>
    <row r="476" spans="2:9" x14ac:dyDescent="0.25">
      <c r="B476" s="160"/>
      <c r="C476" s="160"/>
      <c r="D476" s="160"/>
      <c r="E476" s="168" t="s">
        <v>288</v>
      </c>
    </row>
    <row r="477" spans="2:9" x14ac:dyDescent="0.25">
      <c r="B477" s="160"/>
      <c r="C477" s="160"/>
      <c r="D477" s="160"/>
      <c r="E477" s="135" t="s">
        <v>289</v>
      </c>
      <c r="H477" s="584"/>
      <c r="I477" s="584"/>
    </row>
    <row r="478" spans="2:9" x14ac:dyDescent="0.25">
      <c r="B478" s="160"/>
      <c r="C478" s="160"/>
      <c r="D478" s="160"/>
      <c r="E478" s="135" t="s">
        <v>290</v>
      </c>
    </row>
    <row r="479" spans="2:9" x14ac:dyDescent="0.25">
      <c r="B479" s="160"/>
      <c r="C479" s="160"/>
      <c r="D479" s="160"/>
      <c r="E479" s="135" t="s">
        <v>291</v>
      </c>
    </row>
    <row r="480" spans="2:9" x14ac:dyDescent="0.25">
      <c r="B480" s="167"/>
      <c r="C480" s="167"/>
      <c r="D480" s="167"/>
    </row>
    <row r="481" spans="2:9" x14ac:dyDescent="0.25">
      <c r="B481" s="160"/>
      <c r="C481" s="160"/>
      <c r="D481" s="160"/>
      <c r="E481" s="168" t="s">
        <v>288</v>
      </c>
    </row>
    <row r="482" spans="2:9" x14ac:dyDescent="0.25">
      <c r="B482" s="160"/>
      <c r="C482" s="160"/>
      <c r="D482" s="160"/>
      <c r="E482" s="135" t="s">
        <v>289</v>
      </c>
      <c r="H482" s="584"/>
      <c r="I482" s="584"/>
    </row>
    <row r="483" spans="2:9" x14ac:dyDescent="0.25">
      <c r="B483" s="160"/>
      <c r="C483" s="160"/>
      <c r="D483" s="160"/>
      <c r="E483" s="135" t="s">
        <v>290</v>
      </c>
    </row>
    <row r="484" spans="2:9" x14ac:dyDescent="0.25">
      <c r="B484" s="160"/>
      <c r="C484" s="160"/>
      <c r="D484" s="160"/>
      <c r="E484" s="135" t="s">
        <v>291</v>
      </c>
    </row>
    <row r="485" spans="2:9" x14ac:dyDescent="0.25">
      <c r="B485" s="167"/>
      <c r="C485" s="167"/>
      <c r="D485" s="167"/>
    </row>
    <row r="486" spans="2:9" x14ac:dyDescent="0.25">
      <c r="B486" s="160"/>
      <c r="C486" s="160"/>
      <c r="D486" s="160"/>
      <c r="E486" s="168" t="s">
        <v>288</v>
      </c>
    </row>
    <row r="487" spans="2:9" x14ac:dyDescent="0.25">
      <c r="B487" s="160"/>
      <c r="C487" s="160"/>
      <c r="D487" s="160"/>
      <c r="E487" s="135" t="s">
        <v>289</v>
      </c>
      <c r="H487" s="584"/>
      <c r="I487" s="584"/>
    </row>
    <row r="488" spans="2:9" x14ac:dyDescent="0.25">
      <c r="B488" s="160"/>
      <c r="C488" s="160"/>
      <c r="D488" s="160"/>
      <c r="E488" s="135" t="s">
        <v>290</v>
      </c>
    </row>
    <row r="489" spans="2:9" x14ac:dyDescent="0.25">
      <c r="B489" s="160"/>
      <c r="C489" s="160"/>
      <c r="D489" s="160"/>
      <c r="E489" s="135" t="s">
        <v>291</v>
      </c>
    </row>
    <row r="490" spans="2:9" x14ac:dyDescent="0.25">
      <c r="B490" s="167"/>
      <c r="C490" s="167"/>
      <c r="D490" s="167"/>
    </row>
    <row r="491" spans="2:9" x14ac:dyDescent="0.25">
      <c r="B491" s="160"/>
      <c r="C491" s="160"/>
      <c r="D491" s="160"/>
      <c r="E491" s="168" t="s">
        <v>288</v>
      </c>
    </row>
    <row r="492" spans="2:9" x14ac:dyDescent="0.25">
      <c r="B492" s="160"/>
      <c r="C492" s="160"/>
      <c r="D492" s="160"/>
      <c r="E492" s="135" t="s">
        <v>289</v>
      </c>
      <c r="H492" s="584"/>
      <c r="I492" s="584"/>
    </row>
    <row r="493" spans="2:9" x14ac:dyDescent="0.25">
      <c r="B493" s="160"/>
      <c r="C493" s="160"/>
      <c r="D493" s="160"/>
      <c r="E493" s="135" t="s">
        <v>290</v>
      </c>
    </row>
    <row r="494" spans="2:9" x14ac:dyDescent="0.25">
      <c r="B494" s="160"/>
      <c r="C494" s="160"/>
      <c r="D494" s="160"/>
      <c r="E494" s="135" t="s">
        <v>291</v>
      </c>
    </row>
    <row r="495" spans="2:9" x14ac:dyDescent="0.25">
      <c r="B495" s="167"/>
      <c r="C495" s="167"/>
      <c r="D495" s="167"/>
    </row>
    <row r="496" spans="2:9" x14ac:dyDescent="0.25">
      <c r="B496" s="160"/>
      <c r="C496" s="160"/>
      <c r="D496" s="160"/>
      <c r="E496" s="168" t="s">
        <v>288</v>
      </c>
    </row>
    <row r="497" spans="2:9" x14ac:dyDescent="0.25">
      <c r="B497" s="160"/>
      <c r="C497" s="160"/>
      <c r="D497" s="160"/>
      <c r="E497" s="135" t="s">
        <v>289</v>
      </c>
      <c r="H497" s="584"/>
      <c r="I497" s="584"/>
    </row>
    <row r="498" spans="2:9" x14ac:dyDescent="0.25">
      <c r="B498" s="160"/>
      <c r="C498" s="160"/>
      <c r="D498" s="160"/>
      <c r="E498" s="135" t="s">
        <v>290</v>
      </c>
    </row>
    <row r="499" spans="2:9" x14ac:dyDescent="0.25">
      <c r="B499" s="160"/>
      <c r="C499" s="160"/>
      <c r="D499" s="160"/>
      <c r="E499" s="135" t="s">
        <v>291</v>
      </c>
    </row>
    <row r="500" spans="2:9" x14ac:dyDescent="0.25">
      <c r="B500" s="167"/>
      <c r="C500" s="167"/>
      <c r="D500" s="167"/>
    </row>
    <row r="501" spans="2:9" x14ac:dyDescent="0.25">
      <c r="B501" s="160"/>
      <c r="C501" s="160"/>
      <c r="D501" s="160"/>
      <c r="E501" s="168" t="s">
        <v>288</v>
      </c>
    </row>
    <row r="502" spans="2:9" x14ac:dyDescent="0.25">
      <c r="B502" s="160"/>
      <c r="C502" s="160"/>
      <c r="D502" s="160"/>
      <c r="E502" s="135" t="s">
        <v>289</v>
      </c>
      <c r="H502" s="584"/>
      <c r="I502" s="584"/>
    </row>
    <row r="503" spans="2:9" x14ac:dyDescent="0.25">
      <c r="B503" s="160"/>
      <c r="C503" s="160"/>
      <c r="D503" s="160"/>
      <c r="E503" s="135" t="s">
        <v>290</v>
      </c>
    </row>
    <row r="504" spans="2:9" x14ac:dyDescent="0.25">
      <c r="B504" s="160"/>
      <c r="C504" s="160"/>
      <c r="D504" s="160"/>
      <c r="E504" s="135" t="s">
        <v>291</v>
      </c>
    </row>
    <row r="505" spans="2:9" x14ac:dyDescent="0.25">
      <c r="B505" s="167"/>
      <c r="C505" s="167"/>
      <c r="D505" s="167"/>
    </row>
    <row r="506" spans="2:9" x14ac:dyDescent="0.25">
      <c r="B506" s="160"/>
      <c r="C506" s="160"/>
      <c r="D506" s="160"/>
      <c r="E506" s="168" t="s">
        <v>288</v>
      </c>
    </row>
    <row r="507" spans="2:9" x14ac:dyDescent="0.25">
      <c r="B507" s="160"/>
      <c r="C507" s="160"/>
      <c r="D507" s="160"/>
      <c r="E507" s="135" t="s">
        <v>289</v>
      </c>
      <c r="H507" s="584"/>
      <c r="I507" s="584"/>
    </row>
    <row r="508" spans="2:9" x14ac:dyDescent="0.25">
      <c r="B508" s="160"/>
      <c r="C508" s="160"/>
      <c r="D508" s="160"/>
      <c r="E508" s="135" t="s">
        <v>290</v>
      </c>
    </row>
    <row r="509" spans="2:9" x14ac:dyDescent="0.25">
      <c r="B509" s="160"/>
      <c r="C509" s="160"/>
      <c r="D509" s="160"/>
      <c r="E509" s="135" t="s">
        <v>291</v>
      </c>
    </row>
    <row r="510" spans="2:9" x14ac:dyDescent="0.25">
      <c r="B510" s="167"/>
      <c r="C510" s="167"/>
      <c r="D510" s="167"/>
    </row>
    <row r="511" spans="2:9" x14ac:dyDescent="0.25">
      <c r="B511" s="160"/>
      <c r="C511" s="160"/>
      <c r="D511" s="160"/>
      <c r="E511" s="135" t="s">
        <v>1034</v>
      </c>
    </row>
    <row r="512" spans="2:9" x14ac:dyDescent="0.25">
      <c r="B512" s="160"/>
      <c r="C512" s="160"/>
      <c r="D512" s="160"/>
      <c r="E512" s="135" t="s">
        <v>292</v>
      </c>
    </row>
    <row r="513" spans="1:9" x14ac:dyDescent="0.25">
      <c r="B513" s="160"/>
      <c r="C513" s="160"/>
      <c r="D513" s="160"/>
      <c r="E513" s="135" t="s">
        <v>293</v>
      </c>
    </row>
    <row r="514" spans="1:9" x14ac:dyDescent="0.25">
      <c r="B514" s="160"/>
      <c r="C514" s="160"/>
      <c r="D514" s="160"/>
      <c r="E514" s="135" t="s">
        <v>89</v>
      </c>
    </row>
    <row r="515" spans="1:9" x14ac:dyDescent="0.25">
      <c r="B515" s="308" t="s">
        <v>1011</v>
      </c>
      <c r="C515" s="307"/>
      <c r="D515" s="307"/>
    </row>
    <row r="516" spans="1:9" x14ac:dyDescent="0.25">
      <c r="B516" s="712"/>
      <c r="C516" s="713"/>
      <c r="D516" s="713"/>
      <c r="E516" s="713"/>
      <c r="F516" s="713"/>
      <c r="G516" s="713"/>
      <c r="H516" s="713"/>
      <c r="I516" s="714"/>
    </row>
    <row r="517" spans="1:9" x14ac:dyDescent="0.25">
      <c r="B517" s="715"/>
      <c r="C517" s="716"/>
      <c r="D517" s="716"/>
      <c r="E517" s="716"/>
      <c r="F517" s="716"/>
      <c r="G517" s="716"/>
      <c r="H517" s="716"/>
      <c r="I517" s="717"/>
    </row>
    <row r="518" spans="1:9" hidden="1" x14ac:dyDescent="0.25">
      <c r="B518" s="715"/>
      <c r="C518" s="716"/>
      <c r="D518" s="716"/>
      <c r="E518" s="716"/>
      <c r="F518" s="716"/>
      <c r="G518" s="716"/>
      <c r="H518" s="716"/>
      <c r="I518" s="717"/>
    </row>
    <row r="519" spans="1:9" ht="0.75" customHeight="1" thickBot="1" x14ac:dyDescent="0.3">
      <c r="B519" s="715"/>
      <c r="C519" s="716"/>
      <c r="D519" s="716"/>
      <c r="E519" s="716"/>
      <c r="F519" s="716"/>
      <c r="G519" s="716"/>
      <c r="H519" s="716"/>
      <c r="I519" s="717"/>
    </row>
    <row r="520" spans="1:9" ht="54" customHeight="1" thickBot="1" x14ac:dyDescent="0.3">
      <c r="B520" s="709" t="s">
        <v>1176</v>
      </c>
      <c r="C520" s="710"/>
      <c r="D520" s="710"/>
      <c r="E520" s="710"/>
      <c r="F520" s="710"/>
      <c r="G520" s="710"/>
      <c r="H520" s="710"/>
      <c r="I520" s="711"/>
    </row>
    <row r="521" spans="1:9" ht="12" customHeight="1" x14ac:dyDescent="0.25"/>
    <row r="522" spans="1:9" ht="18" customHeight="1" x14ac:dyDescent="0.25">
      <c r="A522" s="131" t="s">
        <v>301</v>
      </c>
      <c r="C522" s="131" t="s">
        <v>295</v>
      </c>
    </row>
    <row r="524" spans="1:9" ht="32.25" customHeight="1" x14ac:dyDescent="0.25">
      <c r="B524" s="572" t="s">
        <v>90</v>
      </c>
      <c r="C524" s="572"/>
      <c r="D524" s="572"/>
      <c r="E524" s="572"/>
      <c r="F524" s="572"/>
      <c r="G524" s="572"/>
      <c r="H524" s="572"/>
      <c r="I524" s="572"/>
    </row>
    <row r="525" spans="1:9" ht="20.25" customHeight="1" thickBot="1" x14ac:dyDescent="0.3">
      <c r="I525" s="159" t="s">
        <v>296</v>
      </c>
    </row>
    <row r="526" spans="1:9" ht="16.5" thickBot="1" x14ac:dyDescent="0.3">
      <c r="B526" s="432"/>
      <c r="C526" s="736" t="s">
        <v>297</v>
      </c>
      <c r="D526" s="737"/>
      <c r="E526" s="737"/>
      <c r="F526" s="737"/>
      <c r="G526" s="737"/>
      <c r="H526" s="737"/>
      <c r="I526" s="483"/>
    </row>
    <row r="527" spans="1:9" ht="33.75" customHeight="1" thickBot="1" x14ac:dyDescent="0.3">
      <c r="B527" s="432"/>
      <c r="C527" s="736" t="s">
        <v>298</v>
      </c>
      <c r="D527" s="737"/>
      <c r="E527" s="737"/>
      <c r="F527" s="737"/>
      <c r="G527" s="737"/>
      <c r="H527" s="737"/>
      <c r="I527" s="233"/>
    </row>
    <row r="528" spans="1:9" ht="16.5" thickBot="1" x14ac:dyDescent="0.3">
      <c r="A528" s="135"/>
      <c r="B528" s="436"/>
      <c r="C528" s="738" t="s">
        <v>299</v>
      </c>
      <c r="D528" s="739"/>
      <c r="E528" s="739"/>
      <c r="F528" s="739"/>
      <c r="G528" s="739"/>
      <c r="H528" s="739"/>
      <c r="I528" s="234"/>
    </row>
    <row r="529" spans="1:10" ht="15.75" customHeight="1" thickBot="1" x14ac:dyDescent="0.3">
      <c r="B529" s="436"/>
      <c r="C529" s="744" t="s">
        <v>300</v>
      </c>
      <c r="D529" s="744"/>
      <c r="E529" s="744"/>
      <c r="F529" s="744"/>
      <c r="G529" s="744"/>
      <c r="H529" s="744"/>
      <c r="I529" s="738"/>
    </row>
    <row r="530" spans="1:10" ht="16.5" thickBot="1" x14ac:dyDescent="0.3">
      <c r="B530" s="436"/>
      <c r="C530" s="744" t="s">
        <v>1080</v>
      </c>
      <c r="D530" s="744"/>
      <c r="E530" s="744"/>
      <c r="F530" s="744"/>
      <c r="G530" s="744"/>
      <c r="H530" s="744"/>
      <c r="I530" s="738"/>
    </row>
    <row r="532" spans="1:10" x14ac:dyDescent="0.25">
      <c r="A532" s="131" t="s">
        <v>303</v>
      </c>
      <c r="C532" s="131" t="s">
        <v>302</v>
      </c>
    </row>
    <row r="534" spans="1:10" ht="32.25" customHeight="1" x14ac:dyDescent="0.25">
      <c r="B534" s="572" t="s">
        <v>233</v>
      </c>
      <c r="C534" s="572"/>
      <c r="D534" s="572"/>
      <c r="E534" s="572"/>
      <c r="F534" s="572"/>
      <c r="G534" s="572"/>
      <c r="H534" s="572"/>
      <c r="I534" s="572"/>
    </row>
    <row r="536" spans="1:10" x14ac:dyDescent="0.25">
      <c r="A536" s="131" t="s">
        <v>325</v>
      </c>
      <c r="C536" s="131" t="s">
        <v>304</v>
      </c>
    </row>
    <row r="537" spans="1:10" x14ac:dyDescent="0.25">
      <c r="C537" s="130" t="s">
        <v>305</v>
      </c>
    </row>
    <row r="539" spans="1:10" x14ac:dyDescent="0.25">
      <c r="A539" s="131" t="s">
        <v>893</v>
      </c>
      <c r="B539" s="131" t="s">
        <v>306</v>
      </c>
    </row>
    <row r="540" spans="1:10" ht="8.25" customHeight="1" x14ac:dyDescent="0.25"/>
    <row r="541" spans="1:10" x14ac:dyDescent="0.25">
      <c r="A541" s="168" t="s">
        <v>91</v>
      </c>
    </row>
    <row r="543" spans="1:10" ht="64.5" x14ac:dyDescent="0.25">
      <c r="A543" s="726" t="s">
        <v>311</v>
      </c>
      <c r="B543" s="727"/>
      <c r="C543" s="449" t="s">
        <v>1071</v>
      </c>
      <c r="D543" s="449" t="s">
        <v>307</v>
      </c>
      <c r="E543" s="449" t="s">
        <v>308</v>
      </c>
      <c r="F543" s="745" t="s">
        <v>309</v>
      </c>
      <c r="G543" s="746"/>
      <c r="H543" s="747"/>
      <c r="I543" s="165" t="s">
        <v>1136</v>
      </c>
      <c r="J543" s="450" t="s">
        <v>1072</v>
      </c>
    </row>
    <row r="544" spans="1:10" x14ac:dyDescent="0.25">
      <c r="A544" s="576"/>
      <c r="B544" s="577"/>
      <c r="C544" s="229"/>
      <c r="D544" s="229"/>
      <c r="E544" s="288"/>
      <c r="F544" s="578">
        <v>0</v>
      </c>
      <c r="G544" s="579"/>
      <c r="H544" s="580"/>
      <c r="I544" s="229"/>
      <c r="J544" s="476"/>
    </row>
    <row r="545" spans="1:10" x14ac:dyDescent="0.25">
      <c r="A545" s="576"/>
      <c r="B545" s="577"/>
      <c r="C545" s="229"/>
      <c r="D545" s="229"/>
      <c r="E545" s="288"/>
      <c r="F545" s="578">
        <v>0</v>
      </c>
      <c r="G545" s="579"/>
      <c r="H545" s="580"/>
      <c r="I545" s="229"/>
      <c r="J545" s="476"/>
    </row>
    <row r="546" spans="1:10" x14ac:dyDescent="0.25">
      <c r="A546" s="576"/>
      <c r="B546" s="577"/>
      <c r="C546" s="229"/>
      <c r="D546" s="229"/>
      <c r="E546" s="288"/>
      <c r="F546" s="578">
        <v>0</v>
      </c>
      <c r="G546" s="579"/>
      <c r="H546" s="580"/>
      <c r="I546" s="229"/>
      <c r="J546" s="476"/>
    </row>
    <row r="547" spans="1:10" x14ac:dyDescent="0.25">
      <c r="A547" s="574"/>
      <c r="B547" s="575"/>
      <c r="C547" s="229"/>
      <c r="D547" s="229"/>
      <c r="E547" s="288"/>
      <c r="F547" s="578">
        <v>0</v>
      </c>
      <c r="G547" s="579"/>
      <c r="H547" s="580"/>
      <c r="I547" s="229"/>
      <c r="J547" s="476"/>
    </row>
    <row r="548" spans="1:10" x14ac:dyDescent="0.25">
      <c r="A548" s="574"/>
      <c r="B548" s="575"/>
      <c r="C548" s="229"/>
      <c r="D548" s="229"/>
      <c r="E548" s="288"/>
      <c r="F548" s="578">
        <v>0</v>
      </c>
      <c r="G548" s="579"/>
      <c r="H548" s="580"/>
      <c r="I548" s="229"/>
      <c r="J548" s="476"/>
    </row>
    <row r="549" spans="1:10" x14ac:dyDescent="0.25">
      <c r="A549" s="618"/>
      <c r="B549" s="619"/>
      <c r="C549" s="229"/>
      <c r="D549" s="229"/>
      <c r="E549" s="288"/>
      <c r="F549" s="578">
        <v>0</v>
      </c>
      <c r="G549" s="579"/>
      <c r="H549" s="580"/>
      <c r="I549" s="229"/>
      <c r="J549" s="476"/>
    </row>
    <row r="550" spans="1:10" x14ac:dyDescent="0.25">
      <c r="A550" s="574"/>
      <c r="B550" s="575"/>
      <c r="C550" s="229"/>
      <c r="D550" s="229"/>
      <c r="E550" s="288"/>
      <c r="F550" s="578">
        <v>0</v>
      </c>
      <c r="G550" s="579"/>
      <c r="H550" s="580"/>
      <c r="I550" s="229"/>
      <c r="J550" s="476"/>
    </row>
    <row r="551" spans="1:10" x14ac:dyDescent="0.25">
      <c r="A551" s="574"/>
      <c r="B551" s="575"/>
      <c r="C551" s="229"/>
      <c r="D551" s="229"/>
      <c r="E551" s="288"/>
      <c r="F551" s="578">
        <v>0</v>
      </c>
      <c r="G551" s="579"/>
      <c r="H551" s="580"/>
      <c r="I551" s="229"/>
      <c r="J551" s="476"/>
    </row>
    <row r="552" spans="1:10" x14ac:dyDescent="0.25">
      <c r="A552" s="576"/>
      <c r="B552" s="577"/>
      <c r="C552" s="229"/>
      <c r="D552" s="229"/>
      <c r="E552" s="288"/>
      <c r="F552" s="578">
        <v>0</v>
      </c>
      <c r="G552" s="579"/>
      <c r="H552" s="580"/>
      <c r="I552" s="229"/>
      <c r="J552" s="476"/>
    </row>
    <row r="553" spans="1:10" ht="16.5" thickBot="1" x14ac:dyDescent="0.3">
      <c r="A553" s="576"/>
      <c r="B553" s="577"/>
      <c r="C553" s="229"/>
      <c r="D553" s="229"/>
      <c r="E553" s="288"/>
      <c r="F553" s="733">
        <v>0</v>
      </c>
      <c r="G553" s="734"/>
      <c r="H553" s="735"/>
      <c r="I553" s="229"/>
      <c r="J553" s="476"/>
    </row>
    <row r="554" spans="1:10" ht="16.5" thickBot="1" x14ac:dyDescent="0.3">
      <c r="A554" s="171"/>
      <c r="B554" s="172"/>
      <c r="C554" s="172"/>
      <c r="D554" s="172"/>
      <c r="E554" s="173" t="s">
        <v>310</v>
      </c>
      <c r="F554" s="730">
        <f>SUM(F544:H553)</f>
        <v>0</v>
      </c>
      <c r="G554" s="731"/>
      <c r="H554" s="732"/>
    </row>
    <row r="555" spans="1:10" ht="18.75" customHeight="1" x14ac:dyDescent="0.25"/>
    <row r="556" spans="1:10" ht="45.75" customHeight="1" x14ac:dyDescent="0.25">
      <c r="B556" s="572" t="s">
        <v>232</v>
      </c>
      <c r="C556" s="572"/>
      <c r="D556" s="572"/>
      <c r="E556" s="572"/>
      <c r="F556" s="572"/>
      <c r="G556" s="572"/>
      <c r="H556" s="572"/>
      <c r="I556" s="572"/>
    </row>
    <row r="557" spans="1:10" ht="7.5" customHeight="1" x14ac:dyDescent="0.25"/>
    <row r="558" spans="1:10" x14ac:dyDescent="0.25">
      <c r="A558" s="145" t="s">
        <v>32</v>
      </c>
      <c r="B558" s="132" t="s">
        <v>311</v>
      </c>
      <c r="C558" s="132"/>
      <c r="D558" s="565"/>
      <c r="E558" s="565"/>
      <c r="F558" s="565"/>
      <c r="G558" s="565"/>
      <c r="H558" s="565"/>
      <c r="I558" s="565"/>
    </row>
    <row r="559" spans="1:10" x14ac:dyDescent="0.25">
      <c r="A559" s="132"/>
      <c r="B559" s="132" t="s">
        <v>312</v>
      </c>
      <c r="C559" s="132"/>
      <c r="D559" s="565"/>
      <c r="E559" s="565"/>
      <c r="F559" s="565"/>
      <c r="G559" s="565"/>
      <c r="H559" s="565"/>
      <c r="I559" s="565"/>
    </row>
    <row r="560" spans="1:10" x14ac:dyDescent="0.25">
      <c r="A560" s="132"/>
      <c r="B560" s="132" t="s">
        <v>313</v>
      </c>
      <c r="C560" s="132"/>
      <c r="D560" s="565"/>
      <c r="E560" s="565"/>
      <c r="F560" s="565"/>
      <c r="G560" s="565"/>
      <c r="H560" s="565"/>
      <c r="I560" s="565"/>
    </row>
    <row r="561" spans="1:9" x14ac:dyDescent="0.25">
      <c r="A561" s="132"/>
      <c r="B561" s="132" t="s">
        <v>314</v>
      </c>
      <c r="C561" s="132"/>
      <c r="D561" s="565"/>
      <c r="E561" s="565"/>
      <c r="F561" s="565"/>
      <c r="G561" s="565"/>
      <c r="H561" s="565"/>
      <c r="I561" s="565"/>
    </row>
    <row r="562" spans="1:9" x14ac:dyDescent="0.25">
      <c r="A562" s="132"/>
      <c r="B562" s="132" t="s">
        <v>315</v>
      </c>
      <c r="C562" s="132"/>
      <c r="D562" s="565"/>
      <c r="E562" s="565"/>
      <c r="F562" s="565"/>
      <c r="G562" s="565"/>
      <c r="H562" s="565"/>
      <c r="I562" s="565"/>
    </row>
    <row r="563" spans="1:9" ht="16.5" thickBot="1" x14ac:dyDescent="0.3">
      <c r="A563" s="132"/>
      <c r="B563" s="132" t="s">
        <v>316</v>
      </c>
      <c r="C563" s="132"/>
      <c r="D563" s="566"/>
      <c r="E563" s="565"/>
      <c r="F563" s="566"/>
      <c r="G563" s="565"/>
      <c r="H563" s="565"/>
      <c r="I563" s="565"/>
    </row>
    <row r="564" spans="1:9" ht="15" customHeight="1" thickBot="1" x14ac:dyDescent="0.3">
      <c r="A564" s="132"/>
      <c r="B564" s="146" t="s">
        <v>317</v>
      </c>
      <c r="C564" s="132"/>
      <c r="D564" s="432"/>
      <c r="E564" s="132" t="s">
        <v>247</v>
      </c>
      <c r="F564" s="432"/>
      <c r="G564" s="174"/>
      <c r="H564" s="132" t="s">
        <v>248</v>
      </c>
      <c r="I564" s="132"/>
    </row>
    <row r="565" spans="1:9" ht="15" customHeight="1" x14ac:dyDescent="0.25">
      <c r="A565" s="132"/>
      <c r="B565" s="145"/>
      <c r="C565" s="132"/>
      <c r="D565" s="452" t="s">
        <v>1074</v>
      </c>
      <c r="E565" s="624"/>
      <c r="F565" s="624"/>
      <c r="G565" s="624"/>
      <c r="H565" s="624"/>
      <c r="I565" s="624"/>
    </row>
    <row r="566" spans="1:9" x14ac:dyDescent="0.25">
      <c r="A566" s="145" t="s">
        <v>34</v>
      </c>
      <c r="B566" s="132" t="s">
        <v>311</v>
      </c>
      <c r="C566" s="132"/>
      <c r="D566" s="565"/>
      <c r="E566" s="565"/>
      <c r="F566" s="565"/>
      <c r="G566" s="565"/>
      <c r="H566" s="565"/>
      <c r="I566" s="565"/>
    </row>
    <row r="567" spans="1:9" x14ac:dyDescent="0.25">
      <c r="A567" s="132"/>
      <c r="B567" s="132" t="s">
        <v>312</v>
      </c>
      <c r="C567" s="132"/>
      <c r="D567" s="565"/>
      <c r="E567" s="565"/>
      <c r="F567" s="565"/>
      <c r="G567" s="565"/>
      <c r="H567" s="565"/>
      <c r="I567" s="565"/>
    </row>
    <row r="568" spans="1:9" x14ac:dyDescent="0.25">
      <c r="A568" s="132"/>
      <c r="B568" s="132" t="s">
        <v>313</v>
      </c>
      <c r="C568" s="132"/>
      <c r="D568" s="565"/>
      <c r="E568" s="565"/>
      <c r="F568" s="565"/>
      <c r="G568" s="565"/>
      <c r="H568" s="565"/>
      <c r="I568" s="565"/>
    </row>
    <row r="569" spans="1:9" x14ac:dyDescent="0.25">
      <c r="A569" s="132"/>
      <c r="B569" s="132" t="s">
        <v>314</v>
      </c>
      <c r="C569" s="132"/>
      <c r="D569" s="565"/>
      <c r="E569" s="565"/>
      <c r="F569" s="565"/>
      <c r="G569" s="565"/>
      <c r="H569" s="565"/>
      <c r="I569" s="565"/>
    </row>
    <row r="570" spans="1:9" x14ac:dyDescent="0.25">
      <c r="A570" s="132"/>
      <c r="B570" s="132" t="s">
        <v>315</v>
      </c>
      <c r="C570" s="132"/>
      <c r="D570" s="565"/>
      <c r="E570" s="565"/>
      <c r="F570" s="565"/>
      <c r="G570" s="565"/>
      <c r="H570" s="565"/>
      <c r="I570" s="565"/>
    </row>
    <row r="571" spans="1:9" ht="16.5" thickBot="1" x14ac:dyDescent="0.3">
      <c r="A571" s="132"/>
      <c r="B571" s="132" t="s">
        <v>316</v>
      </c>
      <c r="C571" s="132"/>
      <c r="D571" s="566"/>
      <c r="E571" s="565"/>
      <c r="F571" s="566"/>
      <c r="G571" s="565"/>
      <c r="H571" s="565"/>
      <c r="I571" s="565"/>
    </row>
    <row r="572" spans="1:9" ht="16.5" thickBot="1" x14ac:dyDescent="0.3">
      <c r="A572" s="132"/>
      <c r="B572" s="132" t="s">
        <v>317</v>
      </c>
      <c r="C572" s="132"/>
      <c r="D572" s="432"/>
      <c r="E572" s="132" t="s">
        <v>247</v>
      </c>
      <c r="F572" s="432"/>
      <c r="G572" s="174"/>
      <c r="H572" s="132" t="s">
        <v>248</v>
      </c>
      <c r="I572" s="132"/>
    </row>
    <row r="573" spans="1:9" x14ac:dyDescent="0.25">
      <c r="A573" s="132"/>
      <c r="B573" s="132"/>
      <c r="C573" s="132"/>
      <c r="D573" s="452" t="s">
        <v>1074</v>
      </c>
      <c r="E573" s="571"/>
      <c r="F573" s="571"/>
      <c r="G573" s="571"/>
      <c r="H573" s="571"/>
      <c r="I573" s="571"/>
    </row>
    <row r="575" spans="1:9" x14ac:dyDescent="0.25">
      <c r="A575" s="145" t="s">
        <v>35</v>
      </c>
      <c r="B575" s="132" t="s">
        <v>311</v>
      </c>
      <c r="C575" s="132"/>
      <c r="D575" s="565"/>
      <c r="E575" s="565"/>
      <c r="F575" s="565"/>
      <c r="G575" s="565"/>
      <c r="H575" s="565"/>
      <c r="I575" s="565"/>
    </row>
    <row r="576" spans="1:9" x14ac:dyDescent="0.25">
      <c r="A576" s="132"/>
      <c r="B576" s="132" t="s">
        <v>312</v>
      </c>
      <c r="C576" s="132"/>
      <c r="D576" s="565"/>
      <c r="E576" s="565"/>
      <c r="F576" s="565"/>
      <c r="G576" s="565"/>
      <c r="H576" s="565"/>
      <c r="I576" s="565"/>
    </row>
    <row r="577" spans="1:9" x14ac:dyDescent="0.25">
      <c r="A577" s="132"/>
      <c r="B577" s="132" t="s">
        <v>313</v>
      </c>
      <c r="C577" s="132"/>
      <c r="D577" s="565"/>
      <c r="E577" s="565"/>
      <c r="F577" s="565"/>
      <c r="G577" s="565"/>
      <c r="H577" s="565"/>
      <c r="I577" s="565"/>
    </row>
    <row r="578" spans="1:9" x14ac:dyDescent="0.25">
      <c r="A578" s="132"/>
      <c r="B578" s="132" t="s">
        <v>314</v>
      </c>
      <c r="C578" s="132"/>
      <c r="D578" s="565"/>
      <c r="E578" s="565"/>
      <c r="F578" s="565"/>
      <c r="G578" s="565"/>
      <c r="H578" s="565"/>
      <c r="I578" s="565"/>
    </row>
    <row r="579" spans="1:9" x14ac:dyDescent="0.25">
      <c r="A579" s="132"/>
      <c r="B579" s="132" t="s">
        <v>315</v>
      </c>
      <c r="C579" s="132"/>
      <c r="D579" s="565"/>
      <c r="E579" s="565"/>
      <c r="F579" s="565"/>
      <c r="G579" s="565"/>
      <c r="H579" s="565"/>
      <c r="I579" s="565"/>
    </row>
    <row r="580" spans="1:9" ht="16.5" thickBot="1" x14ac:dyDescent="0.3">
      <c r="A580" s="132"/>
      <c r="B580" s="132" t="s">
        <v>316</v>
      </c>
      <c r="C580" s="132"/>
      <c r="D580" s="566"/>
      <c r="E580" s="565"/>
      <c r="F580" s="566"/>
      <c r="G580" s="565"/>
      <c r="H580" s="565"/>
      <c r="I580" s="565"/>
    </row>
    <row r="581" spans="1:9" ht="16.5" thickBot="1" x14ac:dyDescent="0.3">
      <c r="A581" s="132"/>
      <c r="B581" s="132" t="s">
        <v>317</v>
      </c>
      <c r="C581" s="132"/>
      <c r="D581" s="432"/>
      <c r="E581" s="132" t="s">
        <v>247</v>
      </c>
      <c r="F581" s="432"/>
      <c r="G581" s="174"/>
      <c r="H581" s="132" t="s">
        <v>248</v>
      </c>
      <c r="I581" s="132"/>
    </row>
    <row r="582" spans="1:9" x14ac:dyDescent="0.25">
      <c r="A582" s="132"/>
      <c r="B582" s="132"/>
      <c r="C582" s="132"/>
      <c r="D582" s="452" t="s">
        <v>1074</v>
      </c>
      <c r="E582" s="571"/>
      <c r="F582" s="571"/>
      <c r="G582" s="571"/>
      <c r="H582" s="571"/>
      <c r="I582" s="571"/>
    </row>
    <row r="584" spans="1:9" x14ac:dyDescent="0.25">
      <c r="A584" s="145" t="s">
        <v>163</v>
      </c>
      <c r="B584" s="132" t="s">
        <v>311</v>
      </c>
      <c r="C584" s="132"/>
      <c r="D584" s="565"/>
      <c r="E584" s="565"/>
      <c r="F584" s="565"/>
      <c r="G584" s="565"/>
      <c r="H584" s="565"/>
      <c r="I584" s="565"/>
    </row>
    <row r="585" spans="1:9" x14ac:dyDescent="0.25">
      <c r="A585" s="132"/>
      <c r="B585" s="132" t="s">
        <v>312</v>
      </c>
      <c r="C585" s="132"/>
      <c r="D585" s="565"/>
      <c r="E585" s="565"/>
      <c r="F585" s="565"/>
      <c r="G585" s="565"/>
      <c r="H585" s="565"/>
      <c r="I585" s="565"/>
    </row>
    <row r="586" spans="1:9" x14ac:dyDescent="0.25">
      <c r="A586" s="132"/>
      <c r="B586" s="132" t="s">
        <v>313</v>
      </c>
      <c r="C586" s="132"/>
      <c r="D586" s="565"/>
      <c r="E586" s="565"/>
      <c r="F586" s="565"/>
      <c r="G586" s="565"/>
      <c r="H586" s="565"/>
      <c r="I586" s="565"/>
    </row>
    <row r="587" spans="1:9" x14ac:dyDescent="0.25">
      <c r="A587" s="132"/>
      <c r="B587" s="132" t="s">
        <v>314</v>
      </c>
      <c r="C587" s="132"/>
      <c r="D587" s="565"/>
      <c r="E587" s="565"/>
      <c r="F587" s="565"/>
      <c r="G587" s="565"/>
      <c r="H587" s="565"/>
      <c r="I587" s="565"/>
    </row>
    <row r="588" spans="1:9" x14ac:dyDescent="0.25">
      <c r="A588" s="132"/>
      <c r="B588" s="132" t="s">
        <v>315</v>
      </c>
      <c r="C588" s="132"/>
      <c r="D588" s="565"/>
      <c r="E588" s="565"/>
      <c r="F588" s="565"/>
      <c r="G588" s="565"/>
      <c r="H588" s="565"/>
      <c r="I588" s="565"/>
    </row>
    <row r="589" spans="1:9" ht="16.5" thickBot="1" x14ac:dyDescent="0.3">
      <c r="A589" s="132"/>
      <c r="B589" s="132" t="s">
        <v>316</v>
      </c>
      <c r="C589" s="132"/>
      <c r="D589" s="566"/>
      <c r="E589" s="565"/>
      <c r="F589" s="566"/>
      <c r="G589" s="565"/>
      <c r="H589" s="565"/>
      <c r="I589" s="565"/>
    </row>
    <row r="590" spans="1:9" ht="16.5" thickBot="1" x14ac:dyDescent="0.3">
      <c r="A590" s="132"/>
      <c r="B590" s="132" t="s">
        <v>317</v>
      </c>
      <c r="C590" s="132"/>
      <c r="D590" s="432"/>
      <c r="E590" s="132" t="s">
        <v>247</v>
      </c>
      <c r="F590" s="432"/>
      <c r="G590" s="174"/>
      <c r="H590" s="132" t="s">
        <v>248</v>
      </c>
      <c r="I590" s="132"/>
    </row>
    <row r="591" spans="1:9" x14ac:dyDescent="0.25">
      <c r="A591" s="132"/>
      <c r="B591" s="132"/>
      <c r="C591" s="132"/>
      <c r="D591" s="452" t="s">
        <v>1074</v>
      </c>
      <c r="E591" s="571"/>
      <c r="F591" s="571"/>
      <c r="G591" s="571"/>
      <c r="H591" s="571"/>
      <c r="I591" s="571"/>
    </row>
    <row r="593" spans="1:9" x14ac:dyDescent="0.25">
      <c r="A593" s="145" t="s">
        <v>169</v>
      </c>
      <c r="B593" s="132" t="s">
        <v>311</v>
      </c>
      <c r="C593" s="132"/>
      <c r="D593" s="565"/>
      <c r="E593" s="565"/>
      <c r="F593" s="565"/>
      <c r="G593" s="565"/>
      <c r="H593" s="565"/>
      <c r="I593" s="565"/>
    </row>
    <row r="594" spans="1:9" x14ac:dyDescent="0.25">
      <c r="A594" s="132"/>
      <c r="B594" s="132" t="s">
        <v>312</v>
      </c>
      <c r="C594" s="132"/>
      <c r="D594" s="565"/>
      <c r="E594" s="565"/>
      <c r="F594" s="565"/>
      <c r="G594" s="565"/>
      <c r="H594" s="565"/>
      <c r="I594" s="565"/>
    </row>
    <row r="595" spans="1:9" x14ac:dyDescent="0.25">
      <c r="A595" s="132"/>
      <c r="B595" s="132" t="s">
        <v>313</v>
      </c>
      <c r="C595" s="132"/>
      <c r="D595" s="565"/>
      <c r="E595" s="565"/>
      <c r="F595" s="565"/>
      <c r="G595" s="565"/>
      <c r="H595" s="565"/>
      <c r="I595" s="565"/>
    </row>
    <row r="596" spans="1:9" x14ac:dyDescent="0.25">
      <c r="A596" s="132"/>
      <c r="B596" s="132" t="s">
        <v>314</v>
      </c>
      <c r="C596" s="132"/>
      <c r="D596" s="565"/>
      <c r="E596" s="565"/>
      <c r="F596" s="565"/>
      <c r="G596" s="565"/>
      <c r="H596" s="565"/>
      <c r="I596" s="565"/>
    </row>
    <row r="597" spans="1:9" x14ac:dyDescent="0.25">
      <c r="A597" s="132"/>
      <c r="B597" s="132" t="s">
        <v>315</v>
      </c>
      <c r="C597" s="132"/>
      <c r="D597" s="565"/>
      <c r="E597" s="565"/>
      <c r="F597" s="565"/>
      <c r="G597" s="565"/>
      <c r="H597" s="565"/>
      <c r="I597" s="565"/>
    </row>
    <row r="598" spans="1:9" ht="16.5" thickBot="1" x14ac:dyDescent="0.3">
      <c r="A598" s="132"/>
      <c r="B598" s="132" t="s">
        <v>316</v>
      </c>
      <c r="C598" s="132"/>
      <c r="D598" s="566"/>
      <c r="E598" s="565"/>
      <c r="F598" s="566"/>
      <c r="G598" s="565"/>
      <c r="H598" s="565"/>
      <c r="I598" s="565"/>
    </row>
    <row r="599" spans="1:9" ht="16.5" thickBot="1" x14ac:dyDescent="0.3">
      <c r="A599" s="132"/>
      <c r="B599" s="132" t="s">
        <v>317</v>
      </c>
      <c r="C599" s="132"/>
      <c r="D599" s="432"/>
      <c r="E599" s="132" t="s">
        <v>247</v>
      </c>
      <c r="F599" s="432"/>
      <c r="G599" s="174"/>
      <c r="H599" s="132" t="s">
        <v>248</v>
      </c>
      <c r="I599" s="132"/>
    </row>
    <row r="600" spans="1:9" x14ac:dyDescent="0.25">
      <c r="A600" s="132"/>
      <c r="B600" s="132"/>
      <c r="C600" s="132"/>
      <c r="D600" s="452" t="s">
        <v>1074</v>
      </c>
      <c r="E600" s="571"/>
      <c r="F600" s="571"/>
      <c r="G600" s="571"/>
      <c r="H600" s="571"/>
      <c r="I600" s="571"/>
    </row>
    <row r="601" spans="1:9" x14ac:dyDescent="0.25">
      <c r="A601" s="132"/>
      <c r="B601" s="132"/>
      <c r="C601" s="132"/>
      <c r="D601" s="452"/>
      <c r="E601" s="552"/>
      <c r="F601" s="552"/>
      <c r="G601" s="552"/>
      <c r="H601" s="552"/>
      <c r="I601" s="552"/>
    </row>
    <row r="602" spans="1:9" x14ac:dyDescent="0.25">
      <c r="A602" s="145" t="s">
        <v>170</v>
      </c>
      <c r="B602" s="132" t="s">
        <v>311</v>
      </c>
      <c r="C602" s="132"/>
      <c r="D602" s="565" t="s">
        <v>1126</v>
      </c>
      <c r="E602" s="565"/>
      <c r="F602" s="565"/>
      <c r="G602" s="565"/>
      <c r="H602" s="565"/>
      <c r="I602" s="565"/>
    </row>
    <row r="603" spans="1:9" x14ac:dyDescent="0.25">
      <c r="A603" s="132"/>
      <c r="B603" s="132" t="s">
        <v>312</v>
      </c>
      <c r="C603" s="132"/>
      <c r="D603" s="565"/>
      <c r="E603" s="565"/>
      <c r="F603" s="565"/>
      <c r="G603" s="565"/>
      <c r="H603" s="565"/>
      <c r="I603" s="565"/>
    </row>
    <row r="604" spans="1:9" x14ac:dyDescent="0.25">
      <c r="A604" s="132"/>
      <c r="B604" s="132" t="s">
        <v>313</v>
      </c>
      <c r="C604" s="132"/>
      <c r="D604" s="565"/>
      <c r="E604" s="565"/>
      <c r="F604" s="565"/>
      <c r="G604" s="565"/>
      <c r="H604" s="565"/>
      <c r="I604" s="565"/>
    </row>
    <row r="605" spans="1:9" x14ac:dyDescent="0.25">
      <c r="A605" s="132"/>
      <c r="B605" s="132" t="s">
        <v>314</v>
      </c>
      <c r="C605" s="132"/>
      <c r="D605" s="565"/>
      <c r="E605" s="565"/>
      <c r="F605" s="565"/>
      <c r="G605" s="565"/>
      <c r="H605" s="565"/>
      <c r="I605" s="565"/>
    </row>
    <row r="606" spans="1:9" x14ac:dyDescent="0.25">
      <c r="A606" s="132"/>
      <c r="B606" s="132" t="s">
        <v>315</v>
      </c>
      <c r="C606" s="132"/>
      <c r="D606" s="565"/>
      <c r="E606" s="565"/>
      <c r="F606" s="565"/>
      <c r="G606" s="565"/>
      <c r="H606" s="565"/>
      <c r="I606" s="565"/>
    </row>
    <row r="607" spans="1:9" ht="16.5" thickBot="1" x14ac:dyDescent="0.3">
      <c r="A607" s="132"/>
      <c r="B607" s="132" t="s">
        <v>316</v>
      </c>
      <c r="C607" s="132"/>
      <c r="D607" s="566"/>
      <c r="E607" s="565"/>
      <c r="F607" s="566"/>
      <c r="G607" s="565"/>
      <c r="H607" s="565"/>
      <c r="I607" s="565"/>
    </row>
    <row r="608" spans="1:9" ht="16.5" thickBot="1" x14ac:dyDescent="0.3">
      <c r="A608" s="132"/>
      <c r="B608" s="132" t="s">
        <v>317</v>
      </c>
      <c r="C608" s="132"/>
      <c r="D608" s="432"/>
      <c r="E608" s="132" t="s">
        <v>247</v>
      </c>
      <c r="F608" s="432"/>
      <c r="G608" s="174"/>
      <c r="H608" s="132" t="s">
        <v>248</v>
      </c>
      <c r="I608" s="132"/>
    </row>
    <row r="609" spans="1:9" x14ac:dyDescent="0.25">
      <c r="A609" s="132"/>
      <c r="B609" s="132"/>
      <c r="C609" s="132"/>
      <c r="D609" s="452" t="s">
        <v>1074</v>
      </c>
      <c r="E609" s="571"/>
      <c r="F609" s="571"/>
      <c r="G609" s="571"/>
      <c r="H609" s="571"/>
      <c r="I609" s="571"/>
    </row>
    <row r="610" spans="1:9" ht="12" customHeight="1" x14ac:dyDescent="0.25">
      <c r="A610" s="132"/>
      <c r="B610" s="132"/>
      <c r="C610" s="132"/>
      <c r="D610" s="174"/>
      <c r="E610" s="132"/>
      <c r="F610" s="174"/>
      <c r="G610" s="174"/>
      <c r="H610" s="132"/>
      <c r="I610" s="132"/>
    </row>
    <row r="611" spans="1:9" x14ac:dyDescent="0.25">
      <c r="A611" s="145" t="s">
        <v>1217</v>
      </c>
      <c r="B611" s="132" t="s">
        <v>311</v>
      </c>
      <c r="C611" s="132"/>
      <c r="D611" s="565" t="s">
        <v>1126</v>
      </c>
      <c r="E611" s="565"/>
      <c r="F611" s="565"/>
      <c r="G611" s="565"/>
      <c r="H611" s="565"/>
      <c r="I611" s="565"/>
    </row>
    <row r="612" spans="1:9" x14ac:dyDescent="0.25">
      <c r="A612" s="132"/>
      <c r="B612" s="132" t="s">
        <v>312</v>
      </c>
      <c r="C612" s="132"/>
      <c r="D612" s="565"/>
      <c r="E612" s="565"/>
      <c r="F612" s="565"/>
      <c r="G612" s="565"/>
      <c r="H612" s="565"/>
      <c r="I612" s="565"/>
    </row>
    <row r="613" spans="1:9" x14ac:dyDescent="0.25">
      <c r="A613" s="132"/>
      <c r="B613" s="132" t="s">
        <v>313</v>
      </c>
      <c r="C613" s="132"/>
      <c r="D613" s="565"/>
      <c r="E613" s="565"/>
      <c r="F613" s="565"/>
      <c r="G613" s="565"/>
      <c r="H613" s="565"/>
      <c r="I613" s="565"/>
    </row>
    <row r="614" spans="1:9" x14ac:dyDescent="0.25">
      <c r="A614" s="132"/>
      <c r="B614" s="132" t="s">
        <v>314</v>
      </c>
      <c r="C614" s="132"/>
      <c r="D614" s="565"/>
      <c r="E614" s="565"/>
      <c r="F614" s="565"/>
      <c r="G614" s="565"/>
      <c r="H614" s="565"/>
      <c r="I614" s="565"/>
    </row>
    <row r="615" spans="1:9" x14ac:dyDescent="0.25">
      <c r="A615" s="132"/>
      <c r="B615" s="132" t="s">
        <v>315</v>
      </c>
      <c r="C615" s="132"/>
      <c r="D615" s="565"/>
      <c r="E615" s="565"/>
      <c r="F615" s="565"/>
      <c r="G615" s="565"/>
      <c r="H615" s="565"/>
      <c r="I615" s="565"/>
    </row>
    <row r="616" spans="1:9" ht="16.5" thickBot="1" x14ac:dyDescent="0.3">
      <c r="A616" s="132"/>
      <c r="B616" s="132" t="s">
        <v>316</v>
      </c>
      <c r="C616" s="132"/>
      <c r="D616" s="566"/>
      <c r="E616" s="565"/>
      <c r="F616" s="566"/>
      <c r="G616" s="565"/>
      <c r="H616" s="565"/>
      <c r="I616" s="565"/>
    </row>
    <row r="617" spans="1:9" ht="16.5" thickBot="1" x14ac:dyDescent="0.3">
      <c r="A617" s="132"/>
      <c r="B617" s="132" t="s">
        <v>317</v>
      </c>
      <c r="C617" s="132"/>
      <c r="D617" s="432"/>
      <c r="E617" s="132" t="s">
        <v>247</v>
      </c>
      <c r="F617" s="432"/>
      <c r="G617" s="174"/>
      <c r="H617" s="132" t="s">
        <v>248</v>
      </c>
      <c r="I617" s="132"/>
    </row>
    <row r="618" spans="1:9" x14ac:dyDescent="0.25">
      <c r="A618" s="132"/>
      <c r="B618" s="132"/>
      <c r="C618" s="132"/>
      <c r="D618" s="452" t="s">
        <v>1074</v>
      </c>
      <c r="E618" s="571"/>
      <c r="F618" s="571"/>
      <c r="G618" s="571"/>
      <c r="H618" s="571"/>
      <c r="I618" s="571"/>
    </row>
    <row r="619" spans="1:9" ht="12" customHeight="1" x14ac:dyDescent="0.25">
      <c r="A619" s="132"/>
      <c r="B619" s="132"/>
      <c r="C619" s="132"/>
      <c r="D619" s="174"/>
      <c r="E619" s="132"/>
      <c r="F619" s="174"/>
      <c r="G619" s="174"/>
      <c r="H619" s="132"/>
      <c r="I619" s="132"/>
    </row>
    <row r="620" spans="1:9" x14ac:dyDescent="0.25">
      <c r="A620" s="145" t="s">
        <v>1218</v>
      </c>
      <c r="B620" s="132" t="s">
        <v>311</v>
      </c>
      <c r="C620" s="132"/>
      <c r="D620" s="565" t="s">
        <v>1126</v>
      </c>
      <c r="E620" s="565"/>
      <c r="F620" s="565"/>
      <c r="G620" s="565"/>
      <c r="H620" s="565"/>
      <c r="I620" s="565"/>
    </row>
    <row r="621" spans="1:9" x14ac:dyDescent="0.25">
      <c r="A621" s="132"/>
      <c r="B621" s="132" t="s">
        <v>312</v>
      </c>
      <c r="C621" s="132"/>
      <c r="D621" s="565"/>
      <c r="E621" s="565"/>
      <c r="F621" s="565"/>
      <c r="G621" s="565"/>
      <c r="H621" s="565"/>
      <c r="I621" s="565"/>
    </row>
    <row r="622" spans="1:9" x14ac:dyDescent="0.25">
      <c r="A622" s="132"/>
      <c r="B622" s="132" t="s">
        <v>313</v>
      </c>
      <c r="C622" s="132"/>
      <c r="D622" s="565"/>
      <c r="E622" s="565"/>
      <c r="F622" s="565"/>
      <c r="G622" s="565"/>
      <c r="H622" s="565"/>
      <c r="I622" s="565"/>
    </row>
    <row r="623" spans="1:9" x14ac:dyDescent="0.25">
      <c r="A623" s="132"/>
      <c r="B623" s="132" t="s">
        <v>314</v>
      </c>
      <c r="C623" s="132"/>
      <c r="D623" s="565"/>
      <c r="E623" s="565"/>
      <c r="F623" s="565"/>
      <c r="G623" s="565"/>
      <c r="H623" s="565"/>
      <c r="I623" s="565"/>
    </row>
    <row r="624" spans="1:9" x14ac:dyDescent="0.25">
      <c r="A624" s="132"/>
      <c r="B624" s="132" t="s">
        <v>315</v>
      </c>
      <c r="C624" s="132"/>
      <c r="D624" s="565"/>
      <c r="E624" s="565"/>
      <c r="F624" s="565"/>
      <c r="G624" s="565"/>
      <c r="H624" s="565"/>
      <c r="I624" s="565"/>
    </row>
    <row r="625" spans="1:9" ht="16.5" thickBot="1" x14ac:dyDescent="0.3">
      <c r="A625" s="132"/>
      <c r="B625" s="132" t="s">
        <v>316</v>
      </c>
      <c r="C625" s="132"/>
      <c r="D625" s="566"/>
      <c r="E625" s="565"/>
      <c r="F625" s="566"/>
      <c r="G625" s="565"/>
      <c r="H625" s="565"/>
      <c r="I625" s="565"/>
    </row>
    <row r="626" spans="1:9" ht="16.5" thickBot="1" x14ac:dyDescent="0.3">
      <c r="A626" s="132"/>
      <c r="B626" s="132" t="s">
        <v>317</v>
      </c>
      <c r="C626" s="132"/>
      <c r="D626" s="432"/>
      <c r="E626" s="132" t="s">
        <v>247</v>
      </c>
      <c r="F626" s="432"/>
      <c r="G626" s="174"/>
      <c r="H626" s="132" t="s">
        <v>248</v>
      </c>
      <c r="I626" s="132"/>
    </row>
    <row r="627" spans="1:9" x14ac:dyDescent="0.25">
      <c r="A627" s="132"/>
      <c r="B627" s="132"/>
      <c r="C627" s="132"/>
      <c r="D627" s="452" t="s">
        <v>1074</v>
      </c>
      <c r="E627" s="571"/>
      <c r="F627" s="571"/>
      <c r="G627" s="571"/>
      <c r="H627" s="571"/>
      <c r="I627" s="571"/>
    </row>
    <row r="628" spans="1:9" x14ac:dyDescent="0.25">
      <c r="A628" s="132"/>
      <c r="B628" s="132"/>
      <c r="C628" s="132"/>
      <c r="D628" s="452"/>
      <c r="E628" s="552"/>
      <c r="F628" s="552"/>
      <c r="G628" s="552"/>
      <c r="H628" s="552"/>
      <c r="I628" s="552"/>
    </row>
    <row r="629" spans="1:9" x14ac:dyDescent="0.25">
      <c r="A629" s="145" t="s">
        <v>1219</v>
      </c>
      <c r="B629" s="132" t="s">
        <v>311</v>
      </c>
      <c r="C629" s="132"/>
      <c r="D629" s="565" t="s">
        <v>1126</v>
      </c>
      <c r="E629" s="565"/>
      <c r="F629" s="565"/>
      <c r="G629" s="565"/>
      <c r="H629" s="565"/>
      <c r="I629" s="565"/>
    </row>
    <row r="630" spans="1:9" x14ac:dyDescent="0.25">
      <c r="A630" s="132"/>
      <c r="B630" s="132" t="s">
        <v>312</v>
      </c>
      <c r="C630" s="132"/>
      <c r="D630" s="565"/>
      <c r="E630" s="565"/>
      <c r="F630" s="565"/>
      <c r="G630" s="565"/>
      <c r="H630" s="565"/>
      <c r="I630" s="565"/>
    </row>
    <row r="631" spans="1:9" x14ac:dyDescent="0.25">
      <c r="A631" s="132"/>
      <c r="B631" s="132" t="s">
        <v>313</v>
      </c>
      <c r="C631" s="132"/>
      <c r="D631" s="565"/>
      <c r="E631" s="565"/>
      <c r="F631" s="565"/>
      <c r="G631" s="565"/>
      <c r="H631" s="565"/>
      <c r="I631" s="565"/>
    </row>
    <row r="632" spans="1:9" x14ac:dyDescent="0.25">
      <c r="A632" s="132"/>
      <c r="B632" s="132" t="s">
        <v>314</v>
      </c>
      <c r="C632" s="132"/>
      <c r="D632" s="565"/>
      <c r="E632" s="565"/>
      <c r="F632" s="565"/>
      <c r="G632" s="565"/>
      <c r="H632" s="565"/>
      <c r="I632" s="565"/>
    </row>
    <row r="633" spans="1:9" x14ac:dyDescent="0.25">
      <c r="A633" s="132"/>
      <c r="B633" s="132" t="s">
        <v>315</v>
      </c>
      <c r="C633" s="132"/>
      <c r="D633" s="565"/>
      <c r="E633" s="565"/>
      <c r="F633" s="565"/>
      <c r="G633" s="565"/>
      <c r="H633" s="565"/>
      <c r="I633" s="565"/>
    </row>
    <row r="634" spans="1:9" ht="16.5" thickBot="1" x14ac:dyDescent="0.3">
      <c r="A634" s="132"/>
      <c r="B634" s="132" t="s">
        <v>316</v>
      </c>
      <c r="C634" s="132"/>
      <c r="D634" s="566"/>
      <c r="E634" s="565"/>
      <c r="F634" s="566"/>
      <c r="G634" s="565"/>
      <c r="H634" s="565"/>
      <c r="I634" s="565"/>
    </row>
    <row r="635" spans="1:9" ht="16.5" thickBot="1" x14ac:dyDescent="0.3">
      <c r="A635" s="132"/>
      <c r="B635" s="132" t="s">
        <v>317</v>
      </c>
      <c r="C635" s="132"/>
      <c r="D635" s="432"/>
      <c r="E635" s="132" t="s">
        <v>247</v>
      </c>
      <c r="F635" s="432"/>
      <c r="G635" s="174"/>
      <c r="H635" s="132" t="s">
        <v>248</v>
      </c>
      <c r="I635" s="132"/>
    </row>
    <row r="636" spans="1:9" x14ac:dyDescent="0.25">
      <c r="A636" s="132"/>
      <c r="B636" s="132"/>
      <c r="C636" s="132"/>
      <c r="D636" s="452" t="s">
        <v>1074</v>
      </c>
      <c r="E636" s="571"/>
      <c r="F636" s="571"/>
      <c r="G636" s="571"/>
      <c r="H636" s="571"/>
      <c r="I636" s="571"/>
    </row>
    <row r="637" spans="1:9" ht="12" customHeight="1" x14ac:dyDescent="0.25">
      <c r="A637" s="132"/>
      <c r="B637" s="132"/>
      <c r="C637" s="132"/>
      <c r="D637" s="174"/>
      <c r="E637" s="132"/>
      <c r="F637" s="174"/>
      <c r="G637" s="174"/>
      <c r="H637" s="132"/>
      <c r="I637" s="132"/>
    </row>
    <row r="638" spans="1:9" x14ac:dyDescent="0.25">
      <c r="A638" s="145" t="s">
        <v>1220</v>
      </c>
      <c r="B638" s="132" t="s">
        <v>311</v>
      </c>
      <c r="C638" s="132"/>
      <c r="D638" s="565" t="s">
        <v>1126</v>
      </c>
      <c r="E638" s="565"/>
      <c r="F638" s="565"/>
      <c r="G638" s="565"/>
      <c r="H638" s="565"/>
      <c r="I638" s="565"/>
    </row>
    <row r="639" spans="1:9" x14ac:dyDescent="0.25">
      <c r="A639" s="132"/>
      <c r="B639" s="132" t="s">
        <v>312</v>
      </c>
      <c r="C639" s="132"/>
      <c r="D639" s="565"/>
      <c r="E639" s="565"/>
      <c r="F639" s="565"/>
      <c r="G639" s="565"/>
      <c r="H639" s="565"/>
      <c r="I639" s="565"/>
    </row>
    <row r="640" spans="1:9" x14ac:dyDescent="0.25">
      <c r="A640" s="132"/>
      <c r="B640" s="132" t="s">
        <v>313</v>
      </c>
      <c r="C640" s="132"/>
      <c r="D640" s="565"/>
      <c r="E640" s="565"/>
      <c r="F640" s="565"/>
      <c r="G640" s="565"/>
      <c r="H640" s="565"/>
      <c r="I640" s="565"/>
    </row>
    <row r="641" spans="1:10" x14ac:dyDescent="0.25">
      <c r="A641" s="132"/>
      <c r="B641" s="132" t="s">
        <v>314</v>
      </c>
      <c r="C641" s="132"/>
      <c r="D641" s="565"/>
      <c r="E641" s="565"/>
      <c r="F641" s="565"/>
      <c r="G641" s="565"/>
      <c r="H641" s="565"/>
      <c r="I641" s="565"/>
    </row>
    <row r="642" spans="1:10" x14ac:dyDescent="0.25">
      <c r="A642" s="132"/>
      <c r="B642" s="132" t="s">
        <v>315</v>
      </c>
      <c r="C642" s="132"/>
      <c r="D642" s="565"/>
      <c r="E642" s="565"/>
      <c r="F642" s="565"/>
      <c r="G642" s="565"/>
      <c r="H642" s="565"/>
      <c r="I642" s="565"/>
    </row>
    <row r="643" spans="1:10" ht="16.5" thickBot="1" x14ac:dyDescent="0.3">
      <c r="A643" s="132"/>
      <c r="B643" s="132" t="s">
        <v>316</v>
      </c>
      <c r="C643" s="132"/>
      <c r="D643" s="566"/>
      <c r="E643" s="565"/>
      <c r="F643" s="566"/>
      <c r="G643" s="565"/>
      <c r="H643" s="565"/>
      <c r="I643" s="565"/>
    </row>
    <row r="644" spans="1:10" ht="16.5" thickBot="1" x14ac:dyDescent="0.3">
      <c r="A644" s="132"/>
      <c r="B644" s="132" t="s">
        <v>317</v>
      </c>
      <c r="C644" s="132"/>
      <c r="D644" s="432"/>
      <c r="E644" s="132" t="s">
        <v>247</v>
      </c>
      <c r="F644" s="432"/>
      <c r="G644" s="174"/>
      <c r="H644" s="132" t="s">
        <v>248</v>
      </c>
      <c r="I644" s="132"/>
    </row>
    <row r="645" spans="1:10" x14ac:dyDescent="0.25">
      <c r="A645" s="132"/>
      <c r="B645" s="132"/>
      <c r="C645" s="132"/>
      <c r="D645" s="452" t="s">
        <v>1074</v>
      </c>
      <c r="E645" s="571"/>
      <c r="F645" s="571"/>
      <c r="G645" s="571"/>
      <c r="H645" s="571"/>
      <c r="I645" s="571"/>
    </row>
    <row r="646" spans="1:10" ht="12" customHeight="1" x14ac:dyDescent="0.25">
      <c r="A646" s="132"/>
      <c r="B646" s="132"/>
      <c r="C646" s="132"/>
      <c r="D646" s="174"/>
      <c r="E646" s="132"/>
      <c r="F646" s="174"/>
      <c r="G646" s="174"/>
      <c r="H646" s="132"/>
      <c r="I646" s="132"/>
    </row>
    <row r="647" spans="1:10" x14ac:dyDescent="0.25">
      <c r="A647" s="131" t="s">
        <v>901</v>
      </c>
      <c r="B647" s="131" t="s">
        <v>318</v>
      </c>
    </row>
    <row r="648" spans="1:10" ht="3.75" customHeight="1" x14ac:dyDescent="0.25"/>
    <row r="649" spans="1:10" ht="33" customHeight="1" x14ac:dyDescent="0.25">
      <c r="A649" s="751" t="s">
        <v>92</v>
      </c>
      <c r="B649" s="751"/>
      <c r="C649" s="751"/>
      <c r="D649" s="751"/>
      <c r="E649" s="751"/>
      <c r="F649" s="751"/>
      <c r="G649" s="751"/>
      <c r="H649" s="751"/>
      <c r="I649" s="751"/>
    </row>
    <row r="650" spans="1:10" ht="5.25" customHeight="1" x14ac:dyDescent="0.25"/>
    <row r="651" spans="1:10" ht="51.75" x14ac:dyDescent="0.25">
      <c r="A651" s="726" t="s">
        <v>311</v>
      </c>
      <c r="B651" s="727"/>
      <c r="C651" s="449" t="s">
        <v>1071</v>
      </c>
      <c r="D651" s="449" t="s">
        <v>307</v>
      </c>
      <c r="E651" s="449" t="s">
        <v>308</v>
      </c>
      <c r="F651" s="745" t="s">
        <v>309</v>
      </c>
      <c r="G651" s="746"/>
      <c r="H651" s="747"/>
      <c r="I651" s="451" t="s">
        <v>1073</v>
      </c>
      <c r="J651" s="450" t="s">
        <v>1072</v>
      </c>
    </row>
    <row r="652" spans="1:10" x14ac:dyDescent="0.25">
      <c r="A652" s="576"/>
      <c r="B652" s="577"/>
      <c r="C652" s="229"/>
      <c r="D652" s="229"/>
      <c r="E652" s="288"/>
      <c r="F652" s="578">
        <v>0</v>
      </c>
      <c r="G652" s="579"/>
      <c r="H652" s="580"/>
      <c r="I652" s="229"/>
      <c r="J652" s="476"/>
    </row>
    <row r="653" spans="1:10" x14ac:dyDescent="0.25">
      <c r="A653" s="576"/>
      <c r="B653" s="577"/>
      <c r="C653" s="229"/>
      <c r="D653" s="229"/>
      <c r="E653" s="288"/>
      <c r="F653" s="578">
        <v>0</v>
      </c>
      <c r="G653" s="579"/>
      <c r="H653" s="580"/>
      <c r="I653" s="229"/>
      <c r="J653" s="476"/>
    </row>
    <row r="654" spans="1:10" x14ac:dyDescent="0.25">
      <c r="A654" s="576"/>
      <c r="B654" s="577"/>
      <c r="C654" s="229"/>
      <c r="D654" s="229"/>
      <c r="E654" s="288"/>
      <c r="F654" s="578">
        <v>0</v>
      </c>
      <c r="G654" s="579"/>
      <c r="H654" s="580"/>
      <c r="I654" s="229"/>
      <c r="J654" s="476"/>
    </row>
    <row r="655" spans="1:10" x14ac:dyDescent="0.25">
      <c r="A655" s="576"/>
      <c r="B655" s="577"/>
      <c r="C655" s="229"/>
      <c r="D655" s="229"/>
      <c r="E655" s="288"/>
      <c r="F655" s="578">
        <v>0</v>
      </c>
      <c r="G655" s="579"/>
      <c r="H655" s="580"/>
      <c r="I655" s="229"/>
      <c r="J655" s="476"/>
    </row>
    <row r="656" spans="1:10" x14ac:dyDescent="0.25">
      <c r="A656" s="574"/>
      <c r="B656" s="575"/>
      <c r="C656" s="229"/>
      <c r="D656" s="229"/>
      <c r="E656" s="288"/>
      <c r="F656" s="578">
        <v>0</v>
      </c>
      <c r="G656" s="579"/>
      <c r="H656" s="580"/>
      <c r="I656" s="229"/>
      <c r="J656" s="476"/>
    </row>
    <row r="657" spans="1:10" x14ac:dyDescent="0.25">
      <c r="A657" s="576"/>
      <c r="B657" s="577"/>
      <c r="C657" s="229"/>
      <c r="D657" s="229"/>
      <c r="E657" s="288"/>
      <c r="F657" s="578">
        <v>0</v>
      </c>
      <c r="G657" s="579"/>
      <c r="H657" s="580"/>
      <c r="I657" s="229"/>
      <c r="J657" s="476"/>
    </row>
    <row r="658" spans="1:10" x14ac:dyDescent="0.25">
      <c r="A658" s="576"/>
      <c r="B658" s="577"/>
      <c r="C658" s="229"/>
      <c r="D658" s="229"/>
      <c r="E658" s="288"/>
      <c r="F658" s="578">
        <v>0</v>
      </c>
      <c r="G658" s="579"/>
      <c r="H658" s="580"/>
      <c r="I658" s="229"/>
      <c r="J658" s="476"/>
    </row>
    <row r="659" spans="1:10" x14ac:dyDescent="0.25">
      <c r="A659" s="576"/>
      <c r="B659" s="577"/>
      <c r="C659" s="229"/>
      <c r="D659" s="229"/>
      <c r="E659" s="288"/>
      <c r="F659" s="578">
        <v>0</v>
      </c>
      <c r="G659" s="579"/>
      <c r="H659" s="580"/>
      <c r="I659" s="229"/>
      <c r="J659" s="476"/>
    </row>
    <row r="660" spans="1:10" x14ac:dyDescent="0.25">
      <c r="A660" s="574"/>
      <c r="B660" s="575"/>
      <c r="C660" s="229"/>
      <c r="D660" s="229"/>
      <c r="E660" s="288"/>
      <c r="F660" s="578">
        <v>0</v>
      </c>
      <c r="G660" s="579"/>
      <c r="H660" s="580"/>
      <c r="I660" s="229"/>
      <c r="J660" s="476"/>
    </row>
    <row r="661" spans="1:10" x14ac:dyDescent="0.25">
      <c r="A661" s="576"/>
      <c r="B661" s="577"/>
      <c r="C661" s="229"/>
      <c r="D661" s="229"/>
      <c r="E661" s="288"/>
      <c r="F661" s="578">
        <v>0</v>
      </c>
      <c r="G661" s="579"/>
      <c r="H661" s="580"/>
      <c r="I661" s="229"/>
      <c r="J661" s="476"/>
    </row>
    <row r="662" spans="1:10" x14ac:dyDescent="0.25">
      <c r="A662" s="457"/>
      <c r="B662" s="458"/>
      <c r="C662" s="172"/>
      <c r="D662" s="172"/>
      <c r="E662" s="175" t="s">
        <v>319</v>
      </c>
      <c r="F662" s="723">
        <f>SUM(F652:H661)</f>
        <v>0</v>
      </c>
      <c r="G662" s="724"/>
      <c r="H662" s="725"/>
      <c r="I662" s="375"/>
    </row>
    <row r="663" spans="1:10" ht="16.5" thickBot="1" x14ac:dyDescent="0.3">
      <c r="A663" s="453"/>
      <c r="B663" s="458"/>
      <c r="C663" s="172"/>
      <c r="D663" s="172"/>
      <c r="E663" s="175" t="s">
        <v>320</v>
      </c>
      <c r="F663" s="733">
        <v>0</v>
      </c>
      <c r="G663" s="734"/>
      <c r="H663" s="735"/>
      <c r="I663" s="376"/>
    </row>
    <row r="664" spans="1:10" ht="16.5" thickBot="1" x14ac:dyDescent="0.3">
      <c r="A664" s="171"/>
      <c r="B664" s="437"/>
      <c r="C664" s="172"/>
      <c r="D664" s="172"/>
      <c r="E664" s="176" t="s">
        <v>321</v>
      </c>
      <c r="F664" s="719">
        <f>F662+F663</f>
        <v>0</v>
      </c>
      <c r="G664" s="720"/>
      <c r="H664" s="721"/>
      <c r="I664" s="377"/>
    </row>
    <row r="665" spans="1:10" x14ac:dyDescent="0.25">
      <c r="E665" s="454"/>
      <c r="F665" s="455"/>
      <c r="G665" s="455"/>
      <c r="H665" s="455"/>
    </row>
    <row r="666" spans="1:10" x14ac:dyDescent="0.25">
      <c r="A666" s="459" t="s">
        <v>1076</v>
      </c>
      <c r="E666" s="456"/>
      <c r="F666" s="455"/>
      <c r="G666" s="455"/>
      <c r="H666" s="455"/>
    </row>
    <row r="667" spans="1:10" ht="20.100000000000001" customHeight="1" x14ac:dyDescent="0.25">
      <c r="A667" s="132" t="s">
        <v>1075</v>
      </c>
      <c r="E667" s="456"/>
      <c r="F667" s="722"/>
      <c r="G667" s="722"/>
      <c r="H667" s="722"/>
      <c r="I667" s="722"/>
    </row>
    <row r="668" spans="1:10" ht="51.75" customHeight="1" x14ac:dyDescent="0.25">
      <c r="A668" s="743" t="s">
        <v>1164</v>
      </c>
      <c r="B668" s="743"/>
      <c r="C668" s="743"/>
      <c r="D668" s="743"/>
      <c r="E668" s="743"/>
      <c r="F668" s="743"/>
      <c r="G668" s="743"/>
      <c r="H668" s="743"/>
      <c r="I668" s="743"/>
    </row>
    <row r="669" spans="1:10" ht="20.100000000000001" customHeight="1" x14ac:dyDescent="0.25">
      <c r="A669" s="132" t="s">
        <v>1082</v>
      </c>
      <c r="E669" s="456"/>
      <c r="F669" s="455"/>
      <c r="G669" s="455"/>
      <c r="H669" s="455"/>
      <c r="I669" s="441"/>
    </row>
    <row r="670" spans="1:10" ht="66.75" customHeight="1" x14ac:dyDescent="0.25">
      <c r="A670" s="573" t="s">
        <v>1084</v>
      </c>
      <c r="B670" s="573"/>
      <c r="C670" s="573"/>
      <c r="D670" s="573"/>
      <c r="E670" s="573"/>
      <c r="F670" s="573"/>
      <c r="G670" s="573"/>
      <c r="H670" s="573"/>
      <c r="I670" s="477"/>
    </row>
    <row r="671" spans="1:10" ht="20.100000000000001" customHeight="1" x14ac:dyDescent="0.25">
      <c r="A671" s="132" t="s">
        <v>1077</v>
      </c>
      <c r="E671" s="456"/>
      <c r="F671" s="455"/>
      <c r="G671" s="455"/>
      <c r="H671" s="455"/>
      <c r="I671" s="485"/>
    </row>
    <row r="672" spans="1:10" ht="20.100000000000001" customHeight="1" x14ac:dyDescent="0.25">
      <c r="A672" s="132" t="s">
        <v>1078</v>
      </c>
      <c r="E672" s="456"/>
      <c r="F672" s="455"/>
      <c r="G672" s="455"/>
      <c r="H672" s="455"/>
      <c r="I672" s="477"/>
    </row>
    <row r="673" spans="1:9" ht="39.950000000000003" customHeight="1" x14ac:dyDescent="0.25">
      <c r="A673" s="573" t="s">
        <v>1081</v>
      </c>
      <c r="B673" s="573"/>
      <c r="C673" s="573"/>
      <c r="D673" s="573"/>
      <c r="E673" s="573"/>
      <c r="F673" s="573"/>
      <c r="G673" s="573"/>
      <c r="H673" s="573"/>
      <c r="I673" s="573"/>
    </row>
    <row r="674" spans="1:9" ht="30" customHeight="1" x14ac:dyDescent="0.25">
      <c r="A674" s="459" t="s">
        <v>1079</v>
      </c>
      <c r="E674" s="456"/>
      <c r="F674" s="455"/>
      <c r="G674" s="455"/>
      <c r="H674" s="455"/>
    </row>
    <row r="675" spans="1:9" ht="175.5" customHeight="1" x14ac:dyDescent="0.25">
      <c r="A675" s="573" t="s">
        <v>1083</v>
      </c>
      <c r="B675" s="573"/>
      <c r="C675" s="573"/>
      <c r="D675" s="573"/>
      <c r="E675" s="573"/>
      <c r="F675" s="573"/>
      <c r="G675" s="573"/>
      <c r="H675" s="573"/>
      <c r="I675" s="573"/>
    </row>
    <row r="676" spans="1:9" x14ac:dyDescent="0.25">
      <c r="A676" s="145" t="s">
        <v>32</v>
      </c>
      <c r="B676" s="132" t="s">
        <v>311</v>
      </c>
      <c r="C676" s="132"/>
      <c r="D676" s="565"/>
      <c r="E676" s="565"/>
      <c r="F676" s="565"/>
      <c r="G676" s="565"/>
      <c r="H676" s="565"/>
      <c r="I676" s="565"/>
    </row>
    <row r="677" spans="1:9" x14ac:dyDescent="0.25">
      <c r="A677" s="132"/>
      <c r="B677" s="132" t="s">
        <v>312</v>
      </c>
      <c r="C677" s="132"/>
      <c r="D677" s="565"/>
      <c r="E677" s="565"/>
      <c r="F677" s="565"/>
      <c r="G677" s="565"/>
      <c r="H677" s="565"/>
      <c r="I677" s="565"/>
    </row>
    <row r="678" spans="1:9" x14ac:dyDescent="0.25">
      <c r="A678" s="132"/>
      <c r="B678" s="132" t="s">
        <v>313</v>
      </c>
      <c r="C678" s="132"/>
      <c r="D678" s="565"/>
      <c r="E678" s="565"/>
      <c r="F678" s="565"/>
      <c r="G678" s="565"/>
      <c r="H678" s="565"/>
      <c r="I678" s="565"/>
    </row>
    <row r="679" spans="1:9" x14ac:dyDescent="0.25">
      <c r="A679" s="132"/>
      <c r="B679" s="132" t="s">
        <v>314</v>
      </c>
      <c r="C679" s="132"/>
      <c r="D679" s="565"/>
      <c r="E679" s="565"/>
      <c r="F679" s="565"/>
      <c r="G679" s="565"/>
      <c r="H679" s="565"/>
      <c r="I679" s="565"/>
    </row>
    <row r="680" spans="1:9" x14ac:dyDescent="0.25">
      <c r="A680" s="132"/>
      <c r="B680" s="132" t="s">
        <v>315</v>
      </c>
      <c r="C680" s="132"/>
      <c r="D680" s="565"/>
      <c r="E680" s="565"/>
      <c r="F680" s="565"/>
      <c r="G680" s="565"/>
      <c r="H680" s="565"/>
      <c r="I680" s="565"/>
    </row>
    <row r="681" spans="1:9" ht="16.5" thickBot="1" x14ac:dyDescent="0.3">
      <c r="A681" s="132"/>
      <c r="B681" s="132" t="s">
        <v>316</v>
      </c>
      <c r="C681" s="132"/>
      <c r="D681" s="566"/>
      <c r="E681" s="565"/>
      <c r="F681" s="566"/>
      <c r="G681" s="565"/>
      <c r="H681" s="565"/>
      <c r="I681" s="565"/>
    </row>
    <row r="682" spans="1:9" ht="16.5" thickBot="1" x14ac:dyDescent="0.3">
      <c r="A682" s="132"/>
      <c r="B682" s="146" t="s">
        <v>317</v>
      </c>
      <c r="C682" s="132"/>
      <c r="D682" s="432"/>
      <c r="E682" s="132" t="s">
        <v>247</v>
      </c>
      <c r="F682" s="432"/>
      <c r="G682" s="174"/>
      <c r="H682" s="132" t="s">
        <v>248</v>
      </c>
      <c r="I682" s="132"/>
    </row>
    <row r="683" spans="1:9" x14ac:dyDescent="0.25">
      <c r="A683" s="132"/>
      <c r="B683" s="145"/>
      <c r="C683" s="132"/>
      <c r="D683" s="452" t="s">
        <v>1074</v>
      </c>
      <c r="E683" s="571"/>
      <c r="F683" s="571"/>
      <c r="G683" s="571"/>
      <c r="H683" s="571"/>
      <c r="I683" s="571"/>
    </row>
    <row r="685" spans="1:9" x14ac:dyDescent="0.25">
      <c r="A685" s="145" t="s">
        <v>34</v>
      </c>
      <c r="B685" s="132" t="s">
        <v>311</v>
      </c>
      <c r="C685" s="132"/>
      <c r="D685" s="565"/>
      <c r="E685" s="565"/>
      <c r="F685" s="565"/>
      <c r="G685" s="565"/>
      <c r="H685" s="565"/>
      <c r="I685" s="565"/>
    </row>
    <row r="686" spans="1:9" x14ac:dyDescent="0.25">
      <c r="A686" s="132"/>
      <c r="B686" s="132" t="s">
        <v>312</v>
      </c>
      <c r="C686" s="132"/>
      <c r="D686" s="565"/>
      <c r="E686" s="565"/>
      <c r="F686" s="565"/>
      <c r="G686" s="565"/>
      <c r="H686" s="565"/>
      <c r="I686" s="565"/>
    </row>
    <row r="687" spans="1:9" x14ac:dyDescent="0.25">
      <c r="A687" s="132"/>
      <c r="B687" s="132" t="s">
        <v>313</v>
      </c>
      <c r="C687" s="132"/>
      <c r="D687" s="565"/>
      <c r="E687" s="565"/>
      <c r="F687" s="565"/>
      <c r="G687" s="565"/>
      <c r="H687" s="565"/>
      <c r="I687" s="565"/>
    </row>
    <row r="688" spans="1:9" x14ac:dyDescent="0.25">
      <c r="A688" s="132"/>
      <c r="B688" s="132" t="s">
        <v>314</v>
      </c>
      <c r="C688" s="132"/>
      <c r="D688" s="565"/>
      <c r="E688" s="565"/>
      <c r="F688" s="565"/>
      <c r="G688" s="565"/>
      <c r="H688" s="565"/>
      <c r="I688" s="565"/>
    </row>
    <row r="689" spans="1:9" x14ac:dyDescent="0.25">
      <c r="A689" s="132"/>
      <c r="B689" s="132" t="s">
        <v>315</v>
      </c>
      <c r="C689" s="132"/>
      <c r="D689" s="565"/>
      <c r="E689" s="565"/>
      <c r="F689" s="565"/>
      <c r="G689" s="565"/>
      <c r="H689" s="565"/>
      <c r="I689" s="565"/>
    </row>
    <row r="690" spans="1:9" ht="16.5" thickBot="1" x14ac:dyDescent="0.3">
      <c r="A690" s="132"/>
      <c r="B690" s="132" t="s">
        <v>316</v>
      </c>
      <c r="C690" s="132"/>
      <c r="D690" s="566"/>
      <c r="E690" s="565"/>
      <c r="F690" s="566"/>
      <c r="G690" s="565"/>
      <c r="H690" s="565"/>
      <c r="I690" s="565"/>
    </row>
    <row r="691" spans="1:9" ht="16.5" thickBot="1" x14ac:dyDescent="0.3">
      <c r="A691" s="132"/>
      <c r="B691" s="146" t="s">
        <v>317</v>
      </c>
      <c r="C691" s="132"/>
      <c r="D691" s="432"/>
      <c r="E691" s="132" t="s">
        <v>247</v>
      </c>
      <c r="F691" s="432"/>
      <c r="G691" s="174"/>
      <c r="H691" s="132" t="s">
        <v>248</v>
      </c>
      <c r="I691" s="132"/>
    </row>
    <row r="692" spans="1:9" x14ac:dyDescent="0.25">
      <c r="B692" s="145"/>
      <c r="C692" s="132"/>
      <c r="D692" s="452" t="s">
        <v>1074</v>
      </c>
      <c r="E692" s="571"/>
      <c r="F692" s="571"/>
      <c r="G692" s="571"/>
      <c r="H692" s="571"/>
      <c r="I692" s="571"/>
    </row>
    <row r="693" spans="1:9" x14ac:dyDescent="0.25">
      <c r="B693" s="145"/>
      <c r="C693" s="132"/>
      <c r="D693" s="452"/>
      <c r="E693" s="460"/>
      <c r="F693" s="460"/>
      <c r="G693" s="460"/>
      <c r="H693" s="460"/>
      <c r="I693" s="460"/>
    </row>
    <row r="694" spans="1:9" x14ac:dyDescent="0.25">
      <c r="A694" s="145" t="s">
        <v>35</v>
      </c>
      <c r="B694" s="132" t="s">
        <v>311</v>
      </c>
      <c r="C694" s="132"/>
      <c r="D694" s="565"/>
      <c r="E694" s="565"/>
      <c r="F694" s="565"/>
      <c r="G694" s="565"/>
      <c r="H694" s="565"/>
      <c r="I694" s="565"/>
    </row>
    <row r="695" spans="1:9" x14ac:dyDescent="0.25">
      <c r="A695" s="132"/>
      <c r="B695" s="132" t="s">
        <v>312</v>
      </c>
      <c r="C695" s="132"/>
      <c r="D695" s="565"/>
      <c r="E695" s="565"/>
      <c r="F695" s="565"/>
      <c r="G695" s="565"/>
      <c r="H695" s="565"/>
      <c r="I695" s="565"/>
    </row>
    <row r="696" spans="1:9" x14ac:dyDescent="0.25">
      <c r="A696" s="132"/>
      <c r="B696" s="132" t="s">
        <v>313</v>
      </c>
      <c r="C696" s="132"/>
      <c r="D696" s="565"/>
      <c r="E696" s="565"/>
      <c r="F696" s="565"/>
      <c r="G696" s="565"/>
      <c r="H696" s="565"/>
      <c r="I696" s="565"/>
    </row>
    <row r="697" spans="1:9" x14ac:dyDescent="0.25">
      <c r="A697" s="132"/>
      <c r="B697" s="132" t="s">
        <v>314</v>
      </c>
      <c r="C697" s="132"/>
      <c r="D697" s="565"/>
      <c r="E697" s="565"/>
      <c r="F697" s="565"/>
      <c r="G697" s="565"/>
      <c r="H697" s="565"/>
      <c r="I697" s="565"/>
    </row>
    <row r="698" spans="1:9" x14ac:dyDescent="0.25">
      <c r="A698" s="132"/>
      <c r="B698" s="132" t="s">
        <v>315</v>
      </c>
      <c r="C698" s="132"/>
      <c r="D698" s="565"/>
      <c r="E698" s="565"/>
      <c r="F698" s="565"/>
      <c r="G698" s="565"/>
      <c r="H698" s="565"/>
      <c r="I698" s="565"/>
    </row>
    <row r="699" spans="1:9" ht="16.5" thickBot="1" x14ac:dyDescent="0.3">
      <c r="A699" s="132"/>
      <c r="B699" s="132" t="s">
        <v>316</v>
      </c>
      <c r="C699" s="132"/>
      <c r="D699" s="566"/>
      <c r="E699" s="565"/>
      <c r="F699" s="566"/>
      <c r="G699" s="565"/>
      <c r="H699" s="565"/>
      <c r="I699" s="565"/>
    </row>
    <row r="700" spans="1:9" ht="16.5" thickBot="1" x14ac:dyDescent="0.3">
      <c r="A700" s="132"/>
      <c r="B700" s="146" t="s">
        <v>317</v>
      </c>
      <c r="C700" s="132"/>
      <c r="D700" s="432"/>
      <c r="E700" s="132" t="s">
        <v>247</v>
      </c>
      <c r="F700" s="432"/>
      <c r="G700" s="174"/>
      <c r="H700" s="132" t="s">
        <v>248</v>
      </c>
      <c r="I700" s="132"/>
    </row>
    <row r="701" spans="1:9" x14ac:dyDescent="0.25">
      <c r="A701" s="132"/>
      <c r="B701" s="145"/>
      <c r="C701" s="132"/>
      <c r="D701" s="452" t="s">
        <v>1074</v>
      </c>
      <c r="E701" s="571"/>
      <c r="F701" s="571"/>
      <c r="G701" s="571"/>
      <c r="H701" s="571"/>
      <c r="I701" s="571"/>
    </row>
    <row r="703" spans="1:9" x14ac:dyDescent="0.25">
      <c r="A703" s="145" t="s">
        <v>163</v>
      </c>
      <c r="B703" s="132" t="s">
        <v>311</v>
      </c>
      <c r="C703" s="132"/>
      <c r="D703" s="565"/>
      <c r="E703" s="565"/>
      <c r="F703" s="565"/>
      <c r="G703" s="565"/>
      <c r="H703" s="565"/>
      <c r="I703" s="565"/>
    </row>
    <row r="704" spans="1:9" x14ac:dyDescent="0.25">
      <c r="A704" s="132"/>
      <c r="B704" s="132" t="s">
        <v>312</v>
      </c>
      <c r="C704" s="132"/>
      <c r="D704" s="565"/>
      <c r="E704" s="565"/>
      <c r="F704" s="565"/>
      <c r="G704" s="565"/>
      <c r="H704" s="565"/>
      <c r="I704" s="565"/>
    </row>
    <row r="705" spans="1:9" x14ac:dyDescent="0.25">
      <c r="A705" s="132"/>
      <c r="B705" s="132" t="s">
        <v>313</v>
      </c>
      <c r="C705" s="132"/>
      <c r="D705" s="565"/>
      <c r="E705" s="565"/>
      <c r="F705" s="565"/>
      <c r="G705" s="565"/>
      <c r="H705" s="565"/>
      <c r="I705" s="565"/>
    </row>
    <row r="706" spans="1:9" x14ac:dyDescent="0.25">
      <c r="A706" s="132"/>
      <c r="B706" s="132" t="s">
        <v>314</v>
      </c>
      <c r="C706" s="132"/>
      <c r="D706" s="565"/>
      <c r="E706" s="565"/>
      <c r="F706" s="565"/>
      <c r="G706" s="565"/>
      <c r="H706" s="565"/>
      <c r="I706" s="565"/>
    </row>
    <row r="707" spans="1:9" x14ac:dyDescent="0.25">
      <c r="A707" s="132"/>
      <c r="B707" s="132" t="s">
        <v>315</v>
      </c>
      <c r="C707" s="132"/>
      <c r="D707" s="565"/>
      <c r="E707" s="565"/>
      <c r="F707" s="565"/>
      <c r="G707" s="565"/>
      <c r="H707" s="565"/>
      <c r="I707" s="565"/>
    </row>
    <row r="708" spans="1:9" ht="16.5" thickBot="1" x14ac:dyDescent="0.3">
      <c r="A708" s="132"/>
      <c r="B708" s="132" t="s">
        <v>316</v>
      </c>
      <c r="C708" s="132"/>
      <c r="D708" s="566"/>
      <c r="E708" s="565"/>
      <c r="F708" s="566"/>
      <c r="G708" s="565"/>
      <c r="H708" s="565"/>
      <c r="I708" s="565"/>
    </row>
    <row r="709" spans="1:9" ht="16.5" thickBot="1" x14ac:dyDescent="0.3">
      <c r="A709" s="132"/>
      <c r="B709" s="146" t="s">
        <v>317</v>
      </c>
      <c r="C709" s="132"/>
      <c r="D709" s="432"/>
      <c r="E709" s="132" t="s">
        <v>247</v>
      </c>
      <c r="F709" s="432"/>
      <c r="G709" s="174"/>
      <c r="H709" s="132" t="s">
        <v>248</v>
      </c>
      <c r="I709" s="132"/>
    </row>
    <row r="710" spans="1:9" x14ac:dyDescent="0.25">
      <c r="A710" s="132"/>
      <c r="B710" s="145"/>
      <c r="C710" s="132"/>
      <c r="D710" s="452" t="s">
        <v>1074</v>
      </c>
      <c r="E710" s="571"/>
      <c r="F710" s="571"/>
      <c r="G710" s="571"/>
      <c r="H710" s="571"/>
      <c r="I710" s="571"/>
    </row>
    <row r="712" spans="1:9" x14ac:dyDescent="0.25">
      <c r="A712" s="145" t="s">
        <v>169</v>
      </c>
      <c r="B712" s="132" t="s">
        <v>311</v>
      </c>
      <c r="C712" s="132"/>
      <c r="D712" s="565"/>
      <c r="E712" s="565"/>
      <c r="F712" s="565"/>
      <c r="G712" s="565"/>
      <c r="H712" s="565"/>
      <c r="I712" s="565"/>
    </row>
    <row r="713" spans="1:9" x14ac:dyDescent="0.25">
      <c r="A713" s="132"/>
      <c r="B713" s="132" t="s">
        <v>312</v>
      </c>
      <c r="C713" s="132"/>
      <c r="D713" s="565"/>
      <c r="E713" s="565"/>
      <c r="F713" s="565"/>
      <c r="G713" s="565"/>
      <c r="H713" s="565"/>
      <c r="I713" s="565"/>
    </row>
    <row r="714" spans="1:9" x14ac:dyDescent="0.25">
      <c r="A714" s="132"/>
      <c r="B714" s="132" t="s">
        <v>313</v>
      </c>
      <c r="C714" s="132"/>
      <c r="D714" s="565"/>
      <c r="E714" s="565"/>
      <c r="F714" s="565"/>
      <c r="G714" s="565"/>
      <c r="H714" s="565"/>
      <c r="I714" s="565"/>
    </row>
    <row r="715" spans="1:9" x14ac:dyDescent="0.25">
      <c r="A715" s="132"/>
      <c r="B715" s="132" t="s">
        <v>314</v>
      </c>
      <c r="C715" s="132"/>
      <c r="D715" s="565"/>
      <c r="E715" s="565"/>
      <c r="F715" s="565"/>
      <c r="G715" s="565"/>
      <c r="H715" s="565"/>
      <c r="I715" s="565"/>
    </row>
    <row r="716" spans="1:9" x14ac:dyDescent="0.25">
      <c r="A716" s="132"/>
      <c r="B716" s="132" t="s">
        <v>315</v>
      </c>
      <c r="C716" s="132"/>
      <c r="D716" s="565"/>
      <c r="E716" s="565"/>
      <c r="F716" s="565"/>
      <c r="G716" s="565"/>
      <c r="H716" s="565"/>
      <c r="I716" s="565"/>
    </row>
    <row r="717" spans="1:9" ht="16.5" thickBot="1" x14ac:dyDescent="0.3">
      <c r="A717" s="132"/>
      <c r="B717" s="132" t="s">
        <v>316</v>
      </c>
      <c r="C717" s="132"/>
      <c r="D717" s="566"/>
      <c r="E717" s="565"/>
      <c r="F717" s="566"/>
      <c r="G717" s="565"/>
      <c r="H717" s="565"/>
      <c r="I717" s="565"/>
    </row>
    <row r="718" spans="1:9" ht="16.5" thickBot="1" x14ac:dyDescent="0.3">
      <c r="A718" s="132"/>
      <c r="B718" s="146" t="s">
        <v>317</v>
      </c>
      <c r="C718" s="132"/>
      <c r="D718" s="432"/>
      <c r="E718" s="132" t="s">
        <v>247</v>
      </c>
      <c r="F718" s="432"/>
      <c r="G718" s="174"/>
      <c r="H718" s="132" t="s">
        <v>248</v>
      </c>
      <c r="I718" s="132"/>
    </row>
    <row r="719" spans="1:9" x14ac:dyDescent="0.25">
      <c r="A719" s="132"/>
      <c r="B719" s="145"/>
      <c r="C719" s="132"/>
      <c r="D719" s="452" t="s">
        <v>1074</v>
      </c>
      <c r="E719" s="571"/>
      <c r="F719" s="571"/>
      <c r="G719" s="571"/>
      <c r="H719" s="571"/>
      <c r="I719" s="571"/>
    </row>
    <row r="721" spans="1:9" x14ac:dyDescent="0.25">
      <c r="A721" s="145" t="s">
        <v>1221</v>
      </c>
      <c r="B721" s="132" t="s">
        <v>311</v>
      </c>
      <c r="C721" s="132"/>
      <c r="D721" s="565"/>
      <c r="E721" s="565"/>
      <c r="F721" s="565"/>
      <c r="G721" s="565"/>
      <c r="H721" s="565"/>
      <c r="I721" s="565"/>
    </row>
    <row r="722" spans="1:9" x14ac:dyDescent="0.25">
      <c r="A722" s="132"/>
      <c r="B722" s="132" t="s">
        <v>312</v>
      </c>
      <c r="C722" s="132"/>
      <c r="D722" s="565"/>
      <c r="E722" s="565"/>
      <c r="F722" s="565"/>
      <c r="G722" s="565"/>
      <c r="H722" s="565"/>
      <c r="I722" s="565"/>
    </row>
    <row r="723" spans="1:9" x14ac:dyDescent="0.25">
      <c r="A723" s="132"/>
      <c r="B723" s="132" t="s">
        <v>313</v>
      </c>
      <c r="C723" s="132"/>
      <c r="D723" s="565"/>
      <c r="E723" s="565"/>
      <c r="F723" s="565"/>
      <c r="G723" s="565"/>
      <c r="H723" s="565"/>
      <c r="I723" s="565"/>
    </row>
    <row r="724" spans="1:9" x14ac:dyDescent="0.25">
      <c r="A724" s="132"/>
      <c r="B724" s="132" t="s">
        <v>314</v>
      </c>
      <c r="C724" s="132"/>
      <c r="D724" s="565"/>
      <c r="E724" s="565"/>
      <c r="F724" s="565"/>
      <c r="G724" s="565"/>
      <c r="H724" s="565"/>
      <c r="I724" s="565"/>
    </row>
    <row r="725" spans="1:9" x14ac:dyDescent="0.25">
      <c r="A725" s="132"/>
      <c r="B725" s="132" t="s">
        <v>315</v>
      </c>
      <c r="C725" s="132"/>
      <c r="D725" s="565"/>
      <c r="E725" s="565"/>
      <c r="F725" s="565"/>
      <c r="G725" s="565"/>
      <c r="H725" s="565"/>
      <c r="I725" s="565"/>
    </row>
    <row r="726" spans="1:9" ht="16.5" thickBot="1" x14ac:dyDescent="0.3">
      <c r="A726" s="132"/>
      <c r="B726" s="132" t="s">
        <v>316</v>
      </c>
      <c r="C726" s="132"/>
      <c r="D726" s="566"/>
      <c r="E726" s="565"/>
      <c r="F726" s="566"/>
      <c r="G726" s="565"/>
      <c r="H726" s="565"/>
      <c r="I726" s="565"/>
    </row>
    <row r="727" spans="1:9" ht="16.5" thickBot="1" x14ac:dyDescent="0.3">
      <c r="A727" s="132"/>
      <c r="B727" s="146" t="s">
        <v>317</v>
      </c>
      <c r="C727" s="132"/>
      <c r="D727" s="432"/>
      <c r="E727" s="132" t="s">
        <v>247</v>
      </c>
      <c r="F727" s="432"/>
      <c r="G727" s="174"/>
      <c r="H727" s="132" t="s">
        <v>248</v>
      </c>
      <c r="I727" s="132"/>
    </row>
    <row r="728" spans="1:9" x14ac:dyDescent="0.25">
      <c r="A728" s="132"/>
      <c r="B728" s="145"/>
      <c r="C728" s="132"/>
      <c r="D728" s="452" t="s">
        <v>1074</v>
      </c>
      <c r="E728" s="571"/>
      <c r="F728" s="571"/>
      <c r="G728" s="571"/>
      <c r="H728" s="571"/>
      <c r="I728" s="571"/>
    </row>
    <row r="730" spans="1:9" x14ac:dyDescent="0.25">
      <c r="A730" s="145" t="s">
        <v>1217</v>
      </c>
      <c r="B730" s="132" t="s">
        <v>311</v>
      </c>
      <c r="C730" s="132"/>
      <c r="D730" s="565"/>
      <c r="E730" s="565"/>
      <c r="F730" s="565"/>
      <c r="G730" s="565"/>
      <c r="H730" s="565"/>
      <c r="I730" s="565"/>
    </row>
    <row r="731" spans="1:9" x14ac:dyDescent="0.25">
      <c r="A731" s="132"/>
      <c r="B731" s="132" t="s">
        <v>312</v>
      </c>
      <c r="C731" s="132"/>
      <c r="D731" s="565"/>
      <c r="E731" s="565"/>
      <c r="F731" s="565"/>
      <c r="G731" s="565"/>
      <c r="H731" s="565"/>
      <c r="I731" s="565"/>
    </row>
    <row r="732" spans="1:9" x14ac:dyDescent="0.25">
      <c r="A732" s="132"/>
      <c r="B732" s="132" t="s">
        <v>313</v>
      </c>
      <c r="C732" s="132"/>
      <c r="D732" s="565"/>
      <c r="E732" s="565"/>
      <c r="F732" s="565"/>
      <c r="G732" s="565"/>
      <c r="H732" s="565"/>
      <c r="I732" s="565"/>
    </row>
    <row r="733" spans="1:9" x14ac:dyDescent="0.25">
      <c r="A733" s="132"/>
      <c r="B733" s="132" t="s">
        <v>314</v>
      </c>
      <c r="C733" s="132"/>
      <c r="D733" s="565"/>
      <c r="E733" s="565"/>
      <c r="F733" s="565"/>
      <c r="G733" s="565"/>
      <c r="H733" s="565"/>
      <c r="I733" s="565"/>
    </row>
    <row r="734" spans="1:9" x14ac:dyDescent="0.25">
      <c r="A734" s="132"/>
      <c r="B734" s="132" t="s">
        <v>315</v>
      </c>
      <c r="C734" s="132"/>
      <c r="D734" s="565"/>
      <c r="E734" s="565"/>
      <c r="F734" s="565"/>
      <c r="G734" s="565"/>
      <c r="H734" s="565"/>
      <c r="I734" s="565"/>
    </row>
    <row r="735" spans="1:9" ht="16.5" thickBot="1" x14ac:dyDescent="0.3">
      <c r="A735" s="132"/>
      <c r="B735" s="132" t="s">
        <v>316</v>
      </c>
      <c r="C735" s="132"/>
      <c r="D735" s="566"/>
      <c r="E735" s="565"/>
      <c r="F735" s="566"/>
      <c r="G735" s="565"/>
      <c r="H735" s="565"/>
      <c r="I735" s="565"/>
    </row>
    <row r="736" spans="1:9" ht="16.5" thickBot="1" x14ac:dyDescent="0.3">
      <c r="A736" s="132"/>
      <c r="B736" s="146" t="s">
        <v>317</v>
      </c>
      <c r="C736" s="132"/>
      <c r="D736" s="432"/>
      <c r="E736" s="132" t="s">
        <v>247</v>
      </c>
      <c r="F736" s="432"/>
      <c r="G736" s="174"/>
      <c r="H736" s="132" t="s">
        <v>248</v>
      </c>
      <c r="I736" s="132"/>
    </row>
    <row r="737" spans="1:9" x14ac:dyDescent="0.25">
      <c r="B737" s="145"/>
      <c r="C737" s="132"/>
      <c r="D737" s="452" t="s">
        <v>1074</v>
      </c>
      <c r="E737" s="571"/>
      <c r="F737" s="571"/>
      <c r="G737" s="571"/>
      <c r="H737" s="571"/>
      <c r="I737" s="571"/>
    </row>
    <row r="738" spans="1:9" x14ac:dyDescent="0.25">
      <c r="B738" s="145"/>
      <c r="C738" s="132"/>
      <c r="D738" s="452"/>
      <c r="E738" s="460"/>
      <c r="F738" s="460"/>
      <c r="G738" s="460"/>
      <c r="H738" s="460"/>
      <c r="I738" s="460"/>
    </row>
    <row r="739" spans="1:9" x14ac:dyDescent="0.25">
      <c r="A739" s="145" t="s">
        <v>1218</v>
      </c>
      <c r="B739" s="132" t="s">
        <v>311</v>
      </c>
      <c r="C739" s="132"/>
      <c r="D739" s="565"/>
      <c r="E739" s="565"/>
      <c r="F739" s="565"/>
      <c r="G739" s="565"/>
      <c r="H739" s="565"/>
      <c r="I739" s="565"/>
    </row>
    <row r="740" spans="1:9" x14ac:dyDescent="0.25">
      <c r="A740" s="132"/>
      <c r="B740" s="132" t="s">
        <v>312</v>
      </c>
      <c r="C740" s="132"/>
      <c r="D740" s="565"/>
      <c r="E740" s="565"/>
      <c r="F740" s="565"/>
      <c r="G740" s="565"/>
      <c r="H740" s="565"/>
      <c r="I740" s="565"/>
    </row>
    <row r="741" spans="1:9" x14ac:dyDescent="0.25">
      <c r="A741" s="132"/>
      <c r="B741" s="132" t="s">
        <v>313</v>
      </c>
      <c r="C741" s="132"/>
      <c r="D741" s="565"/>
      <c r="E741" s="565"/>
      <c r="F741" s="565"/>
      <c r="G741" s="565"/>
      <c r="H741" s="565"/>
      <c r="I741" s="565"/>
    </row>
    <row r="742" spans="1:9" x14ac:dyDescent="0.25">
      <c r="A742" s="132"/>
      <c r="B742" s="132" t="s">
        <v>314</v>
      </c>
      <c r="C742" s="132"/>
      <c r="D742" s="565"/>
      <c r="E742" s="565"/>
      <c r="F742" s="565"/>
      <c r="G742" s="565"/>
      <c r="H742" s="565"/>
      <c r="I742" s="565"/>
    </row>
    <row r="743" spans="1:9" x14ac:dyDescent="0.25">
      <c r="A743" s="132"/>
      <c r="B743" s="132" t="s">
        <v>315</v>
      </c>
      <c r="C743" s="132"/>
      <c r="D743" s="565"/>
      <c r="E743" s="565"/>
      <c r="F743" s="565"/>
      <c r="G743" s="565"/>
      <c r="H743" s="565"/>
      <c r="I743" s="565"/>
    </row>
    <row r="744" spans="1:9" ht="16.5" thickBot="1" x14ac:dyDescent="0.3">
      <c r="A744" s="132"/>
      <c r="B744" s="132" t="s">
        <v>316</v>
      </c>
      <c r="C744" s="132"/>
      <c r="D744" s="566"/>
      <c r="E744" s="565"/>
      <c r="F744" s="566"/>
      <c r="G744" s="565"/>
      <c r="H744" s="565"/>
      <c r="I744" s="565"/>
    </row>
    <row r="745" spans="1:9" ht="16.5" thickBot="1" x14ac:dyDescent="0.3">
      <c r="A745" s="132"/>
      <c r="B745" s="146" t="s">
        <v>317</v>
      </c>
      <c r="C745" s="132"/>
      <c r="D745" s="432"/>
      <c r="E745" s="132" t="s">
        <v>247</v>
      </c>
      <c r="F745" s="432"/>
      <c r="G745" s="174"/>
      <c r="H745" s="132" t="s">
        <v>248</v>
      </c>
      <c r="I745" s="132"/>
    </row>
    <row r="746" spans="1:9" x14ac:dyDescent="0.25">
      <c r="A746" s="132"/>
      <c r="B746" s="145"/>
      <c r="C746" s="132"/>
      <c r="D746" s="452" t="s">
        <v>1074</v>
      </c>
      <c r="E746" s="571"/>
      <c r="F746" s="571"/>
      <c r="G746" s="571"/>
      <c r="H746" s="571"/>
      <c r="I746" s="571"/>
    </row>
    <row r="748" spans="1:9" x14ac:dyDescent="0.25">
      <c r="A748" s="145" t="s">
        <v>1219</v>
      </c>
      <c r="B748" s="132" t="s">
        <v>311</v>
      </c>
      <c r="C748" s="132"/>
      <c r="D748" s="565"/>
      <c r="E748" s="565"/>
      <c r="F748" s="565"/>
      <c r="G748" s="565"/>
      <c r="H748" s="565"/>
      <c r="I748" s="565"/>
    </row>
    <row r="749" spans="1:9" x14ac:dyDescent="0.25">
      <c r="A749" s="132"/>
      <c r="B749" s="132" t="s">
        <v>312</v>
      </c>
      <c r="C749" s="132"/>
      <c r="D749" s="565"/>
      <c r="E749" s="565"/>
      <c r="F749" s="565"/>
      <c r="G749" s="565"/>
      <c r="H749" s="565"/>
      <c r="I749" s="565"/>
    </row>
    <row r="750" spans="1:9" x14ac:dyDescent="0.25">
      <c r="A750" s="132"/>
      <c r="B750" s="132" t="s">
        <v>313</v>
      </c>
      <c r="C750" s="132"/>
      <c r="D750" s="565"/>
      <c r="E750" s="565"/>
      <c r="F750" s="565"/>
      <c r="G750" s="565"/>
      <c r="H750" s="565"/>
      <c r="I750" s="565"/>
    </row>
    <row r="751" spans="1:9" x14ac:dyDescent="0.25">
      <c r="A751" s="132"/>
      <c r="B751" s="132" t="s">
        <v>314</v>
      </c>
      <c r="C751" s="132"/>
      <c r="D751" s="565"/>
      <c r="E751" s="565"/>
      <c r="F751" s="565"/>
      <c r="G751" s="565"/>
      <c r="H751" s="565"/>
      <c r="I751" s="565"/>
    </row>
    <row r="752" spans="1:9" x14ac:dyDescent="0.25">
      <c r="A752" s="132"/>
      <c r="B752" s="132" t="s">
        <v>315</v>
      </c>
      <c r="C752" s="132"/>
      <c r="D752" s="565"/>
      <c r="E752" s="565"/>
      <c r="F752" s="565"/>
      <c r="G752" s="565"/>
      <c r="H752" s="565"/>
      <c r="I752" s="565"/>
    </row>
    <row r="753" spans="1:9" ht="16.5" thickBot="1" x14ac:dyDescent="0.3">
      <c r="A753" s="132"/>
      <c r="B753" s="132" t="s">
        <v>316</v>
      </c>
      <c r="C753" s="132"/>
      <c r="D753" s="566"/>
      <c r="E753" s="565"/>
      <c r="F753" s="566"/>
      <c r="G753" s="565"/>
      <c r="H753" s="565"/>
      <c r="I753" s="565"/>
    </row>
    <row r="754" spans="1:9" ht="16.5" thickBot="1" x14ac:dyDescent="0.3">
      <c r="A754" s="132"/>
      <c r="B754" s="146" t="s">
        <v>317</v>
      </c>
      <c r="C754" s="132"/>
      <c r="D754" s="432"/>
      <c r="E754" s="132" t="s">
        <v>247</v>
      </c>
      <c r="F754" s="432"/>
      <c r="G754" s="174"/>
      <c r="H754" s="132" t="s">
        <v>248</v>
      </c>
      <c r="I754" s="132"/>
    </row>
    <row r="755" spans="1:9" x14ac:dyDescent="0.25">
      <c r="A755" s="132"/>
      <c r="B755" s="145"/>
      <c r="C755" s="132"/>
      <c r="D755" s="452" t="s">
        <v>1074</v>
      </c>
      <c r="E755" s="571"/>
      <c r="F755" s="571"/>
      <c r="G755" s="571"/>
      <c r="H755" s="571"/>
      <c r="I755" s="571"/>
    </row>
    <row r="757" spans="1:9" x14ac:dyDescent="0.25">
      <c r="A757" s="145" t="s">
        <v>1220</v>
      </c>
      <c r="B757" s="132" t="s">
        <v>311</v>
      </c>
      <c r="C757" s="132"/>
      <c r="D757" s="565"/>
      <c r="E757" s="565"/>
      <c r="F757" s="565"/>
      <c r="G757" s="565"/>
      <c r="H757" s="565"/>
      <c r="I757" s="565"/>
    </row>
    <row r="758" spans="1:9" x14ac:dyDescent="0.25">
      <c r="A758" s="132"/>
      <c r="B758" s="132" t="s">
        <v>312</v>
      </c>
      <c r="C758" s="132"/>
      <c r="D758" s="565"/>
      <c r="E758" s="565"/>
      <c r="F758" s="565"/>
      <c r="G758" s="565"/>
      <c r="H758" s="565"/>
      <c r="I758" s="565"/>
    </row>
    <row r="759" spans="1:9" x14ac:dyDescent="0.25">
      <c r="A759" s="132"/>
      <c r="B759" s="132" t="s">
        <v>313</v>
      </c>
      <c r="C759" s="132"/>
      <c r="D759" s="565"/>
      <c r="E759" s="565"/>
      <c r="F759" s="565"/>
      <c r="G759" s="565"/>
      <c r="H759" s="565"/>
      <c r="I759" s="565"/>
    </row>
    <row r="760" spans="1:9" x14ac:dyDescent="0.25">
      <c r="A760" s="132"/>
      <c r="B760" s="132" t="s">
        <v>314</v>
      </c>
      <c r="C760" s="132"/>
      <c r="D760" s="565"/>
      <c r="E760" s="565"/>
      <c r="F760" s="565"/>
      <c r="G760" s="565"/>
      <c r="H760" s="565"/>
      <c r="I760" s="565"/>
    </row>
    <row r="761" spans="1:9" x14ac:dyDescent="0.25">
      <c r="A761" s="132"/>
      <c r="B761" s="132" t="s">
        <v>315</v>
      </c>
      <c r="C761" s="132"/>
      <c r="D761" s="565"/>
      <c r="E761" s="565"/>
      <c r="F761" s="565"/>
      <c r="G761" s="565"/>
      <c r="H761" s="565"/>
      <c r="I761" s="565"/>
    </row>
    <row r="762" spans="1:9" ht="16.5" thickBot="1" x14ac:dyDescent="0.3">
      <c r="A762" s="132"/>
      <c r="B762" s="132" t="s">
        <v>316</v>
      </c>
      <c r="C762" s="132"/>
      <c r="D762" s="566"/>
      <c r="E762" s="565"/>
      <c r="F762" s="566"/>
      <c r="G762" s="565"/>
      <c r="H762" s="565"/>
      <c r="I762" s="565"/>
    </row>
    <row r="763" spans="1:9" ht="16.5" thickBot="1" x14ac:dyDescent="0.3">
      <c r="A763" s="132"/>
      <c r="B763" s="146" t="s">
        <v>317</v>
      </c>
      <c r="C763" s="132"/>
      <c r="D763" s="432"/>
      <c r="E763" s="132" t="s">
        <v>247</v>
      </c>
      <c r="F763" s="432"/>
      <c r="G763" s="174"/>
      <c r="H763" s="132" t="s">
        <v>248</v>
      </c>
      <c r="I763" s="132"/>
    </row>
    <row r="764" spans="1:9" x14ac:dyDescent="0.25">
      <c r="A764" s="132"/>
      <c r="B764" s="145"/>
      <c r="C764" s="132"/>
      <c r="D764" s="452" t="s">
        <v>1074</v>
      </c>
      <c r="E764" s="571"/>
      <c r="F764" s="571"/>
      <c r="G764" s="571"/>
      <c r="H764" s="571"/>
      <c r="I764" s="571"/>
    </row>
    <row r="767" spans="1:9" x14ac:dyDescent="0.25">
      <c r="A767" s="131" t="s">
        <v>48</v>
      </c>
      <c r="B767" s="131" t="s">
        <v>322</v>
      </c>
    </row>
    <row r="768" spans="1:9" ht="9" customHeight="1" x14ac:dyDescent="0.25"/>
    <row r="769" spans="1:10" x14ac:dyDescent="0.25">
      <c r="B769" s="135" t="s">
        <v>1085</v>
      </c>
    </row>
    <row r="770" spans="1:10" ht="6" customHeight="1" thickBot="1" x14ac:dyDescent="0.3"/>
    <row r="771" spans="1:10" ht="16.5" thickBot="1" x14ac:dyDescent="0.3">
      <c r="B771" s="135" t="s">
        <v>323</v>
      </c>
      <c r="E771" s="432"/>
      <c r="F771" s="132" t="s">
        <v>1086</v>
      </c>
      <c r="G771" s="132"/>
      <c r="H771" s="461"/>
      <c r="I771" s="132"/>
    </row>
    <row r="772" spans="1:10" ht="16.5" thickBot="1" x14ac:dyDescent="0.3">
      <c r="B772" s="135" t="s">
        <v>324</v>
      </c>
      <c r="E772" s="432"/>
      <c r="F772" s="132" t="s">
        <v>1086</v>
      </c>
      <c r="G772" s="132"/>
      <c r="H772" s="461"/>
      <c r="I772" s="132"/>
    </row>
    <row r="773" spans="1:10" ht="45" customHeight="1" x14ac:dyDescent="0.25">
      <c r="B773" s="573" t="s">
        <v>1165</v>
      </c>
      <c r="C773" s="573"/>
      <c r="D773" s="573"/>
      <c r="E773" s="573"/>
      <c r="F773" s="573"/>
      <c r="G773" s="573"/>
      <c r="H773" s="573"/>
      <c r="I773" s="573"/>
      <c r="J773" s="573"/>
    </row>
    <row r="774" spans="1:10" ht="12" customHeight="1" x14ac:dyDescent="0.25"/>
    <row r="775" spans="1:10" x14ac:dyDescent="0.25">
      <c r="A775" s="131" t="s">
        <v>335</v>
      </c>
      <c r="C775" s="131" t="s">
        <v>326</v>
      </c>
    </row>
    <row r="776" spans="1:10" ht="6.75" customHeight="1" x14ac:dyDescent="0.25"/>
    <row r="777" spans="1:10" ht="78" customHeight="1" x14ac:dyDescent="0.25">
      <c r="B777" s="572" t="s">
        <v>1133</v>
      </c>
      <c r="C777" s="572"/>
      <c r="D777" s="572"/>
      <c r="E777" s="572"/>
      <c r="F777" s="572"/>
      <c r="G777" s="572"/>
      <c r="H777" s="572"/>
      <c r="I777" s="572"/>
    </row>
    <row r="778" spans="1:10" ht="9" customHeight="1" x14ac:dyDescent="0.25"/>
    <row r="779" spans="1:10" x14ac:dyDescent="0.25">
      <c r="A779" s="131" t="s">
        <v>893</v>
      </c>
      <c r="B779" s="131" t="s">
        <v>327</v>
      </c>
    </row>
    <row r="780" spans="1:10" ht="6" customHeight="1" x14ac:dyDescent="0.25"/>
    <row r="781" spans="1:10" ht="97.5" customHeight="1" x14ac:dyDescent="0.25">
      <c r="B781" s="572" t="s">
        <v>1134</v>
      </c>
      <c r="C781" s="572"/>
      <c r="D781" s="572"/>
      <c r="E781" s="572"/>
      <c r="F781" s="572"/>
      <c r="G781" s="572"/>
      <c r="H781" s="572"/>
      <c r="I781" s="572"/>
    </row>
    <row r="782" spans="1:10" ht="18" customHeight="1" x14ac:dyDescent="0.25">
      <c r="B782" s="582" t="s">
        <v>1088</v>
      </c>
      <c r="C782" s="582"/>
      <c r="D782" s="582"/>
      <c r="E782" s="440"/>
      <c r="F782" s="440"/>
      <c r="G782" s="440"/>
      <c r="H782" s="440"/>
      <c r="I782" s="440"/>
    </row>
    <row r="783" spans="1:10" ht="54.75" customHeight="1" x14ac:dyDescent="0.25">
      <c r="B783" s="572" t="s">
        <v>1129</v>
      </c>
      <c r="C783" s="572"/>
      <c r="D783" s="572"/>
      <c r="E783" s="572"/>
      <c r="F783" s="572"/>
      <c r="G783" s="572"/>
      <c r="H783" s="572"/>
      <c r="I783" s="572"/>
    </row>
    <row r="784" spans="1:10" ht="15" customHeight="1" x14ac:dyDescent="0.25">
      <c r="B784" s="583" t="s">
        <v>1087</v>
      </c>
      <c r="C784" s="583"/>
      <c r="D784" s="583"/>
      <c r="E784" s="583"/>
      <c r="F784" s="440"/>
      <c r="G784" s="440"/>
      <c r="H784" s="440"/>
      <c r="I784" s="440"/>
    </row>
    <row r="785" spans="1:9" ht="34.5" customHeight="1" x14ac:dyDescent="0.25">
      <c r="B785" s="572" t="s">
        <v>1092</v>
      </c>
      <c r="C785" s="572"/>
      <c r="D785" s="572"/>
      <c r="E785" s="572"/>
      <c r="F785" s="572"/>
      <c r="G785" s="572"/>
      <c r="H785" s="572"/>
      <c r="I785" s="572"/>
    </row>
    <row r="786" spans="1:9" ht="10.5" customHeight="1" x14ac:dyDescent="0.25"/>
    <row r="787" spans="1:9" x14ac:dyDescent="0.25">
      <c r="A787" s="131" t="s">
        <v>901</v>
      </c>
      <c r="B787" s="131" t="s">
        <v>328</v>
      </c>
    </row>
    <row r="788" spans="1:9" ht="6.75" customHeight="1" x14ac:dyDescent="0.25"/>
    <row r="789" spans="1:9" x14ac:dyDescent="0.25">
      <c r="B789" s="168" t="s">
        <v>329</v>
      </c>
    </row>
    <row r="790" spans="1:9" x14ac:dyDescent="0.25">
      <c r="B790" s="135" t="s">
        <v>330</v>
      </c>
      <c r="C790" s="135"/>
      <c r="D790" s="135"/>
      <c r="E790" s="135"/>
      <c r="F790" s="729"/>
      <c r="G790" s="623"/>
      <c r="H790" s="135"/>
    </row>
    <row r="791" spans="1:9" x14ac:dyDescent="0.25">
      <c r="B791" s="135" t="s">
        <v>331</v>
      </c>
      <c r="C791" s="135"/>
      <c r="D791" s="135"/>
      <c r="E791" s="135"/>
      <c r="F791" s="569"/>
      <c r="G791" s="570"/>
      <c r="H791" s="135"/>
    </row>
    <row r="792" spans="1:9" x14ac:dyDescent="0.25">
      <c r="B792" s="135" t="s">
        <v>332</v>
      </c>
      <c r="C792" s="135"/>
      <c r="D792" s="135"/>
      <c r="E792" s="135"/>
      <c r="F792" s="569"/>
      <c r="G792" s="570"/>
      <c r="H792" s="135"/>
    </row>
    <row r="793" spans="1:9" x14ac:dyDescent="0.25">
      <c r="B793" s="135" t="s">
        <v>333</v>
      </c>
      <c r="C793" s="135"/>
      <c r="D793" s="135"/>
      <c r="E793" s="135"/>
      <c r="F793" s="567">
        <v>0</v>
      </c>
      <c r="G793" s="568"/>
      <c r="H793" s="309"/>
    </row>
    <row r="795" spans="1:9" x14ac:dyDescent="0.25">
      <c r="A795" s="131" t="s">
        <v>48</v>
      </c>
      <c r="B795" s="131" t="s">
        <v>334</v>
      </c>
    </row>
    <row r="796" spans="1:9" ht="81" customHeight="1" x14ac:dyDescent="0.25">
      <c r="A796" s="131"/>
      <c r="B796" s="572" t="s">
        <v>1102</v>
      </c>
      <c r="C796" s="572"/>
      <c r="D796" s="572"/>
      <c r="E796" s="572"/>
      <c r="F796" s="572"/>
      <c r="G796" s="572"/>
      <c r="H796" s="572"/>
      <c r="I796" s="572"/>
    </row>
    <row r="797" spans="1:9" ht="81" customHeight="1" x14ac:dyDescent="0.25">
      <c r="A797" s="131"/>
      <c r="B797" s="572" t="s">
        <v>1103</v>
      </c>
      <c r="C797" s="572"/>
      <c r="D797" s="572"/>
      <c r="E797" s="572"/>
      <c r="F797" s="572"/>
      <c r="G797" s="572"/>
      <c r="H797" s="572"/>
      <c r="I797" s="572"/>
    </row>
    <row r="798" spans="1:9" ht="65.25" customHeight="1" x14ac:dyDescent="0.25">
      <c r="B798" s="572" t="s">
        <v>1090</v>
      </c>
      <c r="C798" s="572"/>
      <c r="D798" s="572"/>
      <c r="E798" s="572"/>
      <c r="F798" s="572"/>
      <c r="G798" s="572"/>
      <c r="H798" s="572"/>
      <c r="I798" s="572"/>
    </row>
    <row r="799" spans="1:9" ht="47.25" customHeight="1" x14ac:dyDescent="0.25">
      <c r="B799" s="572" t="s">
        <v>1091</v>
      </c>
      <c r="C799" s="572"/>
      <c r="D799" s="572"/>
      <c r="E799" s="572"/>
      <c r="F799" s="572"/>
      <c r="G799" s="572"/>
      <c r="H799" s="572"/>
      <c r="I799" s="572"/>
    </row>
    <row r="800" spans="1:9" ht="15" customHeight="1" x14ac:dyDescent="0.25">
      <c r="B800" s="601" t="s">
        <v>1178</v>
      </c>
      <c r="C800" s="602"/>
      <c r="D800" s="602"/>
      <c r="E800" s="602"/>
      <c r="F800" s="602"/>
      <c r="G800" s="602"/>
      <c r="H800" s="602"/>
      <c r="I800" s="602"/>
    </row>
    <row r="801" spans="1:9" ht="9.75" customHeight="1" x14ac:dyDescent="0.25"/>
    <row r="802" spans="1:9" x14ac:dyDescent="0.25">
      <c r="A802" s="131" t="s">
        <v>362</v>
      </c>
      <c r="C802" s="131" t="s">
        <v>336</v>
      </c>
    </row>
    <row r="803" spans="1:9" ht="8.25" customHeight="1" x14ac:dyDescent="0.25"/>
    <row r="804" spans="1:9" x14ac:dyDescent="0.25">
      <c r="A804" s="131" t="s">
        <v>893</v>
      </c>
      <c r="B804" s="131" t="s">
        <v>337</v>
      </c>
      <c r="E804" s="130" t="s">
        <v>338</v>
      </c>
    </row>
    <row r="805" spans="1:9" ht="7.5" customHeight="1" x14ac:dyDescent="0.25"/>
    <row r="806" spans="1:9" ht="16.5" thickBot="1" x14ac:dyDescent="0.3">
      <c r="A806" s="177" t="s">
        <v>339</v>
      </c>
      <c r="B806" s="177"/>
      <c r="C806" s="177"/>
      <c r="D806" s="438" t="s">
        <v>340</v>
      </c>
      <c r="E806" s="438" t="s">
        <v>341</v>
      </c>
      <c r="F806" s="726" t="s">
        <v>342</v>
      </c>
      <c r="G806" s="727"/>
      <c r="H806" s="728"/>
      <c r="I806" s="170" t="s">
        <v>343</v>
      </c>
    </row>
    <row r="807" spans="1:9" ht="16.5" thickBot="1" x14ac:dyDescent="0.3">
      <c r="A807" s="599" t="s">
        <v>344</v>
      </c>
      <c r="B807" s="599"/>
      <c r="C807" s="600"/>
      <c r="D807" s="432"/>
      <c r="E807" s="432"/>
      <c r="F807" s="595"/>
      <c r="G807" s="595"/>
      <c r="H807" s="596"/>
      <c r="I807" s="169"/>
    </row>
    <row r="808" spans="1:9" ht="16.5" thickBot="1" x14ac:dyDescent="0.3">
      <c r="A808" s="599" t="s">
        <v>1089</v>
      </c>
      <c r="B808" s="599"/>
      <c r="C808" s="600"/>
      <c r="D808" s="432"/>
      <c r="E808" s="432"/>
      <c r="F808" s="595"/>
      <c r="G808" s="595"/>
      <c r="H808" s="596"/>
      <c r="I808" s="169"/>
    </row>
    <row r="809" spans="1:9" ht="16.5" thickBot="1" x14ac:dyDescent="0.3">
      <c r="A809" s="599" t="s">
        <v>345</v>
      </c>
      <c r="B809" s="599"/>
      <c r="C809" s="600"/>
      <c r="D809" s="432"/>
      <c r="E809" s="432"/>
      <c r="F809" s="595"/>
      <c r="G809" s="595"/>
      <c r="H809" s="596"/>
      <c r="I809" s="169"/>
    </row>
    <row r="810" spans="1:9" ht="16.5" thickBot="1" x14ac:dyDescent="0.3">
      <c r="A810" s="599" t="s">
        <v>346</v>
      </c>
      <c r="B810" s="599"/>
      <c r="C810" s="600"/>
      <c r="D810" s="432"/>
      <c r="E810" s="432"/>
      <c r="F810" s="595"/>
      <c r="G810" s="595"/>
      <c r="H810" s="596"/>
      <c r="I810" s="169"/>
    </row>
    <row r="811" spans="1:9" ht="16.5" thickBot="1" x14ac:dyDescent="0.3">
      <c r="A811" s="599" t="s">
        <v>347</v>
      </c>
      <c r="B811" s="599"/>
      <c r="C811" s="600"/>
      <c r="D811" s="432"/>
      <c r="E811" s="432"/>
      <c r="F811" s="595"/>
      <c r="G811" s="595"/>
      <c r="H811" s="596"/>
      <c r="I811" s="169"/>
    </row>
    <row r="812" spans="1:9" ht="16.5" thickBot="1" x14ac:dyDescent="0.3">
      <c r="A812" s="597" t="s">
        <v>348</v>
      </c>
      <c r="B812" s="597"/>
      <c r="C812" s="598"/>
      <c r="D812" s="432"/>
      <c r="E812" s="432"/>
      <c r="F812" s="606"/>
      <c r="G812" s="595"/>
      <c r="H812" s="596"/>
      <c r="I812" s="169"/>
    </row>
    <row r="813" spans="1:9" ht="16.5" thickBot="1" x14ac:dyDescent="0.3">
      <c r="A813" s="478" t="s">
        <v>47</v>
      </c>
      <c r="B813" s="479"/>
      <c r="C813" s="479"/>
      <c r="D813" s="432"/>
      <c r="E813" s="432"/>
      <c r="F813" s="426"/>
      <c r="G813" s="426"/>
      <c r="H813" s="427"/>
      <c r="I813" s="169"/>
    </row>
    <row r="814" spans="1:9" ht="16.5" thickBot="1" x14ac:dyDescent="0.3">
      <c r="A814" s="598" t="s">
        <v>47</v>
      </c>
      <c r="B814" s="603"/>
      <c r="C814" s="604"/>
      <c r="D814" s="432"/>
      <c r="E814" s="432"/>
      <c r="F814" s="426"/>
      <c r="G814" s="426"/>
      <c r="H814" s="427"/>
      <c r="I814" s="169"/>
    </row>
    <row r="815" spans="1:9" ht="16.5" thickBot="1" x14ac:dyDescent="0.3">
      <c r="A815" s="598" t="s">
        <v>47</v>
      </c>
      <c r="B815" s="603"/>
      <c r="C815" s="604"/>
      <c r="D815" s="432"/>
      <c r="E815" s="432"/>
      <c r="F815" s="426"/>
      <c r="G815" s="426"/>
      <c r="H815" s="427"/>
      <c r="I815" s="169"/>
    </row>
    <row r="816" spans="1:9" ht="16.5" thickBot="1" x14ac:dyDescent="0.3">
      <c r="A816" s="478" t="s">
        <v>47</v>
      </c>
      <c r="B816" s="479"/>
      <c r="C816" s="479"/>
      <c r="D816" s="432"/>
      <c r="E816" s="432"/>
      <c r="F816" s="426"/>
      <c r="G816" s="426"/>
      <c r="H816" s="427"/>
      <c r="I816" s="169"/>
    </row>
    <row r="817" spans="1:9" ht="16.5" thickBot="1" x14ac:dyDescent="0.3">
      <c r="A817" s="598" t="s">
        <v>47</v>
      </c>
      <c r="B817" s="603"/>
      <c r="C817" s="604"/>
      <c r="D817" s="432"/>
      <c r="E817" s="432"/>
      <c r="F817" s="426"/>
      <c r="G817" s="426"/>
      <c r="H817" s="427"/>
      <c r="I817" s="169"/>
    </row>
    <row r="818" spans="1:9" ht="8.25" customHeight="1" x14ac:dyDescent="0.25">
      <c r="A818" s="143"/>
      <c r="B818" s="143"/>
      <c r="C818" s="143"/>
      <c r="D818" s="174"/>
      <c r="E818" s="174"/>
      <c r="F818" s="129"/>
      <c r="G818" s="129"/>
      <c r="H818" s="129"/>
      <c r="I818" s="174"/>
    </row>
    <row r="819" spans="1:9" x14ac:dyDescent="0.25">
      <c r="A819" s="131" t="s">
        <v>901</v>
      </c>
      <c r="B819" s="131" t="s">
        <v>349</v>
      </c>
    </row>
    <row r="820" spans="1:9" ht="9.75" customHeight="1" x14ac:dyDescent="0.25"/>
    <row r="821" spans="1:9" x14ac:dyDescent="0.25">
      <c r="B821" s="132" t="s">
        <v>350</v>
      </c>
    </row>
    <row r="822" spans="1:9" x14ac:dyDescent="0.25">
      <c r="A822" s="132"/>
      <c r="B822" s="230">
        <v>0</v>
      </c>
      <c r="C822" s="132" t="s">
        <v>70</v>
      </c>
      <c r="D822" s="146" t="s">
        <v>351</v>
      </c>
      <c r="E822" s="132"/>
      <c r="F822" s="565"/>
      <c r="G822" s="565"/>
      <c r="H822" s="565"/>
      <c r="I822" s="565"/>
    </row>
    <row r="823" spans="1:9" x14ac:dyDescent="0.25">
      <c r="A823" s="132"/>
      <c r="B823" s="132" t="s">
        <v>352</v>
      </c>
      <c r="C823" s="132"/>
      <c r="D823" s="605">
        <v>0</v>
      </c>
      <c r="E823" s="605"/>
      <c r="F823" s="132"/>
      <c r="G823" s="132"/>
      <c r="H823" s="145" t="s">
        <v>353</v>
      </c>
      <c r="I823" s="153"/>
    </row>
    <row r="824" spans="1:9" x14ac:dyDescent="0.25">
      <c r="A824" s="132"/>
      <c r="B824" s="132" t="s">
        <v>354</v>
      </c>
      <c r="C824" s="132"/>
      <c r="D824" s="605">
        <v>0</v>
      </c>
      <c r="E824" s="605"/>
      <c r="F824" s="132"/>
      <c r="G824" s="132"/>
      <c r="H824" s="132"/>
      <c r="I824" s="132"/>
    </row>
    <row r="825" spans="1:9" x14ac:dyDescent="0.25">
      <c r="A825" s="132"/>
      <c r="B825" s="132" t="s">
        <v>355</v>
      </c>
      <c r="C825" s="132"/>
      <c r="D825" s="230"/>
      <c r="E825" s="132"/>
      <c r="F825" s="132" t="s">
        <v>356</v>
      </c>
      <c r="G825" s="132"/>
      <c r="H825" s="230"/>
      <c r="I825" s="132"/>
    </row>
    <row r="826" spans="1:9" ht="10.5" customHeight="1" x14ac:dyDescent="0.25"/>
    <row r="827" spans="1:9" x14ac:dyDescent="0.25">
      <c r="A827" s="131" t="s">
        <v>48</v>
      </c>
      <c r="B827" s="131" t="s">
        <v>357</v>
      </c>
      <c r="E827" s="130" t="s">
        <v>358</v>
      </c>
    </row>
    <row r="828" spans="1:9" ht="9" customHeight="1" x14ac:dyDescent="0.25"/>
    <row r="829" spans="1:9" x14ac:dyDescent="0.25">
      <c r="B829" s="132" t="s">
        <v>359</v>
      </c>
    </row>
    <row r="830" spans="1:9" ht="6.95" customHeight="1" x14ac:dyDescent="0.25"/>
    <row r="831" spans="1:9" x14ac:dyDescent="0.25">
      <c r="A831" s="132"/>
      <c r="B831" s="132" t="s">
        <v>360</v>
      </c>
      <c r="C831" s="132"/>
      <c r="D831" s="605">
        <v>0</v>
      </c>
      <c r="E831" s="605"/>
      <c r="F831" s="132"/>
      <c r="G831" s="132"/>
      <c r="H831" s="132"/>
      <c r="I831" s="132"/>
    </row>
    <row r="832" spans="1:9" ht="16.5" thickBot="1" x14ac:dyDescent="0.3">
      <c r="A832" s="132"/>
      <c r="B832" s="565"/>
      <c r="C832" s="565"/>
      <c r="D832" s="605">
        <v>0</v>
      </c>
      <c r="E832" s="605"/>
      <c r="F832" s="132"/>
      <c r="G832" s="132"/>
      <c r="H832" s="132"/>
      <c r="I832" s="132"/>
    </row>
    <row r="833" spans="1:10" ht="16.5" thickBot="1" x14ac:dyDescent="0.3">
      <c r="B833" s="135" t="s">
        <v>361</v>
      </c>
      <c r="E833" s="432"/>
      <c r="F833" s="132" t="s">
        <v>1070</v>
      </c>
      <c r="G833" s="132"/>
      <c r="H833" s="461" t="s">
        <v>356</v>
      </c>
      <c r="I833" s="442"/>
    </row>
    <row r="834" spans="1:10" ht="6.95" customHeight="1" x14ac:dyDescent="0.25"/>
    <row r="835" spans="1:10" x14ac:dyDescent="0.25">
      <c r="A835" s="131" t="s">
        <v>364</v>
      </c>
      <c r="C835" s="131" t="s">
        <v>363</v>
      </c>
    </row>
    <row r="836" spans="1:10" ht="6.75" customHeight="1" x14ac:dyDescent="0.25"/>
    <row r="837" spans="1:10" ht="63.75" customHeight="1" x14ac:dyDescent="0.2">
      <c r="B837" s="572" t="s">
        <v>1100</v>
      </c>
      <c r="C837" s="572"/>
      <c r="D837" s="572"/>
      <c r="E837" s="572"/>
      <c r="F837" s="572"/>
      <c r="G837" s="572"/>
      <c r="H837" s="572"/>
      <c r="I837" s="572"/>
      <c r="J837" s="572"/>
    </row>
    <row r="838" spans="1:10" ht="18" customHeight="1" x14ac:dyDescent="0.25">
      <c r="A838" s="131" t="s">
        <v>366</v>
      </c>
      <c r="C838" s="131" t="s">
        <v>365</v>
      </c>
    </row>
    <row r="839" spans="1:10" ht="7.5" customHeight="1" x14ac:dyDescent="0.25"/>
    <row r="840" spans="1:10" ht="48.75" customHeight="1" x14ac:dyDescent="0.2">
      <c r="B840" s="572" t="s">
        <v>231</v>
      </c>
      <c r="C840" s="572"/>
      <c r="D840" s="572"/>
      <c r="E840" s="572"/>
      <c r="F840" s="572"/>
      <c r="G840" s="572"/>
      <c r="H840" s="572"/>
      <c r="I840" s="572"/>
      <c r="J840" s="572"/>
    </row>
    <row r="841" spans="1:10" x14ac:dyDescent="0.25">
      <c r="A841" s="131" t="s">
        <v>93</v>
      </c>
      <c r="C841" s="131" t="s">
        <v>367</v>
      </c>
    </row>
    <row r="842" spans="1:10" ht="7.5" customHeight="1" x14ac:dyDescent="0.25"/>
    <row r="843" spans="1:10" ht="49.5" customHeight="1" x14ac:dyDescent="0.2">
      <c r="B843" s="572" t="s">
        <v>928</v>
      </c>
      <c r="C843" s="572"/>
      <c r="D843" s="572"/>
      <c r="E843" s="572"/>
      <c r="F843" s="572"/>
      <c r="G843" s="572"/>
      <c r="H843" s="572"/>
      <c r="I843" s="572"/>
      <c r="J843" s="572"/>
    </row>
    <row r="844" spans="1:10" x14ac:dyDescent="0.25">
      <c r="A844" s="131" t="s">
        <v>94</v>
      </c>
      <c r="C844" s="131" t="s">
        <v>95</v>
      </c>
    </row>
    <row r="845" spans="1:10" ht="6.75" customHeight="1" x14ac:dyDescent="0.25"/>
    <row r="846" spans="1:10" ht="77.25" customHeight="1" x14ac:dyDescent="0.2">
      <c r="B846" s="572" t="s">
        <v>1099</v>
      </c>
      <c r="C846" s="572"/>
      <c r="D846" s="572"/>
      <c r="E846" s="572"/>
      <c r="F846" s="572"/>
      <c r="G846" s="572"/>
      <c r="H846" s="572"/>
      <c r="I846" s="572"/>
      <c r="J846" s="572"/>
    </row>
    <row r="847" spans="1:10" ht="48" customHeight="1" thickBot="1" x14ac:dyDescent="0.25">
      <c r="B847" s="572" t="s">
        <v>929</v>
      </c>
      <c r="C847" s="572"/>
      <c r="D847" s="572"/>
      <c r="E847" s="572"/>
      <c r="F847" s="572"/>
      <c r="G847" s="572"/>
      <c r="H847" s="572"/>
      <c r="I847" s="572"/>
      <c r="J847" s="572"/>
    </row>
    <row r="848" spans="1:10" ht="16.5" thickBot="1" x14ac:dyDescent="0.3">
      <c r="B848" s="432"/>
      <c r="C848" s="132" t="s">
        <v>247</v>
      </c>
      <c r="D848" s="432"/>
      <c r="E848" s="132" t="s">
        <v>248</v>
      </c>
    </row>
    <row r="849" spans="2:10" ht="8.25" customHeight="1" thickBot="1" x14ac:dyDescent="0.3"/>
    <row r="850" spans="2:10" ht="15" customHeight="1" thickBot="1" x14ac:dyDescent="0.3">
      <c r="B850" s="432"/>
      <c r="C850" s="585" t="s">
        <v>1076</v>
      </c>
      <c r="D850" s="573"/>
      <c r="E850" s="573"/>
      <c r="F850" s="573"/>
      <c r="G850" s="586" t="s">
        <v>1101</v>
      </c>
      <c r="H850" s="587"/>
      <c r="I850" s="587"/>
      <c r="J850" s="588"/>
    </row>
    <row r="851" spans="2:10" ht="15" customHeight="1" thickBot="1" x14ac:dyDescent="0.3">
      <c r="B851" s="432"/>
      <c r="C851" s="132" t="s">
        <v>930</v>
      </c>
      <c r="G851" s="589"/>
      <c r="H851" s="590"/>
      <c r="I851" s="590"/>
      <c r="J851" s="591"/>
    </row>
    <row r="852" spans="2:10" ht="15" customHeight="1" thickBot="1" x14ac:dyDescent="0.3">
      <c r="B852" s="432"/>
      <c r="C852" s="132" t="s">
        <v>96</v>
      </c>
      <c r="G852" s="592"/>
      <c r="H852" s="593"/>
      <c r="I852" s="593"/>
      <c r="J852" s="594"/>
    </row>
    <row r="853" spans="2:10" ht="15" customHeight="1" thickBot="1" x14ac:dyDescent="0.3">
      <c r="B853" s="432"/>
      <c r="C853" s="565"/>
      <c r="D853" s="565"/>
      <c r="E853" s="565"/>
      <c r="F853" s="565"/>
      <c r="G853" s="136"/>
    </row>
    <row r="854" spans="2:10" ht="15" customHeight="1" thickBot="1" x14ac:dyDescent="0.3">
      <c r="B854" s="432"/>
      <c r="C854" s="565"/>
      <c r="D854" s="565"/>
      <c r="E854" s="565"/>
      <c r="F854" s="565"/>
      <c r="G854" s="136"/>
    </row>
    <row r="855" spans="2:10" ht="15" customHeight="1" thickBot="1" x14ac:dyDescent="0.3">
      <c r="B855" s="432"/>
      <c r="C855" s="565"/>
      <c r="D855" s="565"/>
      <c r="E855" s="565"/>
      <c r="F855" s="565"/>
      <c r="G855" s="136"/>
    </row>
    <row r="856" spans="2:10" ht="11.25" customHeight="1" x14ac:dyDescent="0.25"/>
    <row r="857" spans="2:10" ht="122.25" customHeight="1" x14ac:dyDescent="0.2">
      <c r="B857" s="572" t="s">
        <v>230</v>
      </c>
      <c r="C857" s="572"/>
      <c r="D857" s="572"/>
      <c r="E857" s="572"/>
      <c r="F857" s="572"/>
      <c r="G857" s="572"/>
      <c r="H857" s="572"/>
      <c r="I857" s="572"/>
      <c r="J857" s="572"/>
    </row>
    <row r="858" spans="2:10" ht="8.25" customHeight="1" x14ac:dyDescent="0.25"/>
  </sheetData>
  <sheetProtection algorithmName="SHA-512" hashValue="ApRxAMvikTB6E/fh7SgbNimVQLuX01u6Jl9QkWyhrbdzVtgEq9O5Nml8FOp0OLPnK0l3wE4tbQIu5+W74hCANg==" saltValue="+Q9RFJNDzZdQDEl9VgdWrA==" spinCount="100000" sheet="1" objects="1" scenarios="1"/>
  <mergeCells count="462">
    <mergeCell ref="D580:I580"/>
    <mergeCell ref="E582:I582"/>
    <mergeCell ref="D596:I596"/>
    <mergeCell ref="D598:I598"/>
    <mergeCell ref="D641:I641"/>
    <mergeCell ref="D642:I642"/>
    <mergeCell ref="D638:I638"/>
    <mergeCell ref="D639:I639"/>
    <mergeCell ref="E600:I600"/>
    <mergeCell ref="D593:I593"/>
    <mergeCell ref="D625:I625"/>
    <mergeCell ref="E627:I627"/>
    <mergeCell ref="D611:I611"/>
    <mergeCell ref="D612:I612"/>
    <mergeCell ref="D613:I613"/>
    <mergeCell ref="D614:I614"/>
    <mergeCell ref="E746:I746"/>
    <mergeCell ref="D585:I585"/>
    <mergeCell ref="D586:I586"/>
    <mergeCell ref="D587:I587"/>
    <mergeCell ref="D735:I735"/>
    <mergeCell ref="G80:H80"/>
    <mergeCell ref="D283:E283"/>
    <mergeCell ref="F283:G283"/>
    <mergeCell ref="A668:I668"/>
    <mergeCell ref="C529:I529"/>
    <mergeCell ref="E645:I645"/>
    <mergeCell ref="F543:H543"/>
    <mergeCell ref="C530:I530"/>
    <mergeCell ref="A543:B543"/>
    <mergeCell ref="B404:I404"/>
    <mergeCell ref="B410:I410"/>
    <mergeCell ref="D594:I594"/>
    <mergeCell ref="F663:H663"/>
    <mergeCell ref="A649:I649"/>
    <mergeCell ref="F651:H651"/>
    <mergeCell ref="A651:B651"/>
    <mergeCell ref="D588:I588"/>
    <mergeCell ref="D589:I589"/>
    <mergeCell ref="D577:I577"/>
    <mergeCell ref="D578:I578"/>
    <mergeCell ref="D579:I579"/>
    <mergeCell ref="F652:H652"/>
    <mergeCell ref="F660:H660"/>
    <mergeCell ref="D584:I584"/>
    <mergeCell ref="D597:I597"/>
    <mergeCell ref="D595:I595"/>
    <mergeCell ref="F657:H657"/>
    <mergeCell ref="D726:I726"/>
    <mergeCell ref="D723:I723"/>
    <mergeCell ref="D724:I724"/>
    <mergeCell ref="D725:I725"/>
    <mergeCell ref="D607:I607"/>
    <mergeCell ref="E609:I609"/>
    <mergeCell ref="D620:I620"/>
    <mergeCell ref="D621:I621"/>
    <mergeCell ref="D622:I622"/>
    <mergeCell ref="D623:I623"/>
    <mergeCell ref="A675:I675"/>
    <mergeCell ref="D721:I721"/>
    <mergeCell ref="D602:I602"/>
    <mergeCell ref="D603:I603"/>
    <mergeCell ref="D604:I604"/>
    <mergeCell ref="D605:I605"/>
    <mergeCell ref="D606:I606"/>
    <mergeCell ref="D615:I615"/>
    <mergeCell ref="D616:I616"/>
    <mergeCell ref="E618:I618"/>
    <mergeCell ref="D624:I624"/>
    <mergeCell ref="D279:E279"/>
    <mergeCell ref="F554:H554"/>
    <mergeCell ref="F553:H553"/>
    <mergeCell ref="F546:H546"/>
    <mergeCell ref="F545:H545"/>
    <mergeCell ref="F544:H544"/>
    <mergeCell ref="F552:H552"/>
    <mergeCell ref="A544:B544"/>
    <mergeCell ref="C526:H526"/>
    <mergeCell ref="C527:H527"/>
    <mergeCell ref="C528:H528"/>
    <mergeCell ref="F317:G317"/>
    <mergeCell ref="C356:I356"/>
    <mergeCell ref="C357:I357"/>
    <mergeCell ref="B359:I359"/>
    <mergeCell ref="A330:C330"/>
    <mergeCell ref="B401:I401"/>
    <mergeCell ref="A336:C336"/>
    <mergeCell ref="B352:I352"/>
    <mergeCell ref="B534:I534"/>
    <mergeCell ref="A552:B552"/>
    <mergeCell ref="A553:B553"/>
    <mergeCell ref="D832:E832"/>
    <mergeCell ref="D823:E823"/>
    <mergeCell ref="D824:E824"/>
    <mergeCell ref="B840:J840"/>
    <mergeCell ref="F822:I822"/>
    <mergeCell ref="F806:H806"/>
    <mergeCell ref="B781:I781"/>
    <mergeCell ref="F791:G791"/>
    <mergeCell ref="F790:G790"/>
    <mergeCell ref="F807:H807"/>
    <mergeCell ref="B798:I798"/>
    <mergeCell ref="F809:H809"/>
    <mergeCell ref="A815:C815"/>
    <mergeCell ref="A814:C814"/>
    <mergeCell ref="B796:I796"/>
    <mergeCell ref="D739:I739"/>
    <mergeCell ref="A658:B658"/>
    <mergeCell ref="A659:B659"/>
    <mergeCell ref="A661:B661"/>
    <mergeCell ref="E737:I737"/>
    <mergeCell ref="E728:I728"/>
    <mergeCell ref="F659:H659"/>
    <mergeCell ref="F664:H664"/>
    <mergeCell ref="F667:I667"/>
    <mergeCell ref="F662:H662"/>
    <mergeCell ref="F661:H661"/>
    <mergeCell ref="F658:H658"/>
    <mergeCell ref="A670:H670"/>
    <mergeCell ref="D731:I731"/>
    <mergeCell ref="A673:I673"/>
    <mergeCell ref="D730:I730"/>
    <mergeCell ref="D676:I676"/>
    <mergeCell ref="D677:I677"/>
    <mergeCell ref="D678:I678"/>
    <mergeCell ref="D679:I679"/>
    <mergeCell ref="D680:I680"/>
    <mergeCell ref="D681:I681"/>
    <mergeCell ref="E683:I683"/>
    <mergeCell ref="D685:I685"/>
    <mergeCell ref="B360:I360"/>
    <mergeCell ref="B434:I434"/>
    <mergeCell ref="C383:I383"/>
    <mergeCell ref="C384:I384"/>
    <mergeCell ref="B387:I387"/>
    <mergeCell ref="B524:I524"/>
    <mergeCell ref="B411:I411"/>
    <mergeCell ref="B406:I406"/>
    <mergeCell ref="B405:I405"/>
    <mergeCell ref="B375:I375"/>
    <mergeCell ref="B432:I432"/>
    <mergeCell ref="H502:I502"/>
    <mergeCell ref="H507:I507"/>
    <mergeCell ref="C381:I381"/>
    <mergeCell ref="C382:I382"/>
    <mergeCell ref="B520:I520"/>
    <mergeCell ref="B379:I379"/>
    <mergeCell ref="B368:I368"/>
    <mergeCell ref="B374:I374"/>
    <mergeCell ref="B516:I519"/>
    <mergeCell ref="F428:I428"/>
    <mergeCell ref="H497:I497"/>
    <mergeCell ref="H492:I492"/>
    <mergeCell ref="H487:I487"/>
    <mergeCell ref="C355:I355"/>
    <mergeCell ref="B325:I325"/>
    <mergeCell ref="A328:C328"/>
    <mergeCell ref="C354:I354"/>
    <mergeCell ref="A334:C334"/>
    <mergeCell ref="A331:C331"/>
    <mergeCell ref="A332:C332"/>
    <mergeCell ref="A335:C335"/>
    <mergeCell ref="A333:C333"/>
    <mergeCell ref="A337:C337"/>
    <mergeCell ref="A339:I339"/>
    <mergeCell ref="D281:E281"/>
    <mergeCell ref="D282:E282"/>
    <mergeCell ref="D284:E284"/>
    <mergeCell ref="F281:G281"/>
    <mergeCell ref="A329:C329"/>
    <mergeCell ref="F279:G279"/>
    <mergeCell ref="F280:G280"/>
    <mergeCell ref="D280:E280"/>
    <mergeCell ref="F282:G282"/>
    <mergeCell ref="F284:G284"/>
    <mergeCell ref="C304:I304"/>
    <mergeCell ref="B315:I315"/>
    <mergeCell ref="B317:E317"/>
    <mergeCell ref="C311:I311"/>
    <mergeCell ref="B319:I319"/>
    <mergeCell ref="D297:I297"/>
    <mergeCell ref="C309:I309"/>
    <mergeCell ref="C310:I310"/>
    <mergeCell ref="B302:I302"/>
    <mergeCell ref="C313:I313"/>
    <mergeCell ref="C312:I312"/>
    <mergeCell ref="F327:I327"/>
    <mergeCell ref="C307:I307"/>
    <mergeCell ref="C308:I308"/>
    <mergeCell ref="F278:G278"/>
    <mergeCell ref="B275:I275"/>
    <mergeCell ref="B228:I228"/>
    <mergeCell ref="B263:I263"/>
    <mergeCell ref="E254:I254"/>
    <mergeCell ref="F241:G241"/>
    <mergeCell ref="F242:G242"/>
    <mergeCell ref="F261:H261"/>
    <mergeCell ref="D265:I265"/>
    <mergeCell ref="D278:E278"/>
    <mergeCell ref="C224:I224"/>
    <mergeCell ref="C225:I225"/>
    <mergeCell ref="C226:I226"/>
    <mergeCell ref="E255:I255"/>
    <mergeCell ref="E250:I250"/>
    <mergeCell ref="E251:I251"/>
    <mergeCell ref="E252:I252"/>
    <mergeCell ref="E253:I253"/>
    <mergeCell ref="F243:G243"/>
    <mergeCell ref="F240:G240"/>
    <mergeCell ref="B219:I219"/>
    <mergeCell ref="B220:I220"/>
    <mergeCell ref="C222:I222"/>
    <mergeCell ref="B198:H198"/>
    <mergeCell ref="B202:I202"/>
    <mergeCell ref="B213:I213"/>
    <mergeCell ref="B215:I215"/>
    <mergeCell ref="B196:F196"/>
    <mergeCell ref="C223:I223"/>
    <mergeCell ref="E181:I181"/>
    <mergeCell ref="E182:I182"/>
    <mergeCell ref="B191:F191"/>
    <mergeCell ref="B171:I171"/>
    <mergeCell ref="B176:I176"/>
    <mergeCell ref="G162:H162"/>
    <mergeCell ref="B188:I188"/>
    <mergeCell ref="D190:E190"/>
    <mergeCell ref="B217:I217"/>
    <mergeCell ref="E178:I178"/>
    <mergeCell ref="B168:I168"/>
    <mergeCell ref="B167:I167"/>
    <mergeCell ref="B170:I170"/>
    <mergeCell ref="B183:D185"/>
    <mergeCell ref="B193:F193"/>
    <mergeCell ref="E183:I184"/>
    <mergeCell ref="B164:I164"/>
    <mergeCell ref="B165:I165"/>
    <mergeCell ref="B172:I172"/>
    <mergeCell ref="B166:I166"/>
    <mergeCell ref="E179:I179"/>
    <mergeCell ref="E180:I180"/>
    <mergeCell ref="E46:I46"/>
    <mergeCell ref="H49:I49"/>
    <mergeCell ref="H50:I50"/>
    <mergeCell ref="B155:I155"/>
    <mergeCell ref="D66:I66"/>
    <mergeCell ref="B73:B74"/>
    <mergeCell ref="C73:C74"/>
    <mergeCell ref="D73:D74"/>
    <mergeCell ref="E73:E74"/>
    <mergeCell ref="F73:H74"/>
    <mergeCell ref="G75:H75"/>
    <mergeCell ref="A86:I86"/>
    <mergeCell ref="A110:I110"/>
    <mergeCell ref="B128:I128"/>
    <mergeCell ref="A122:I122"/>
    <mergeCell ref="B127:I127"/>
    <mergeCell ref="B153:I153"/>
    <mergeCell ref="B154:I154"/>
    <mergeCell ref="E22:I22"/>
    <mergeCell ref="E23:I23"/>
    <mergeCell ref="E24:I24"/>
    <mergeCell ref="E25:I25"/>
    <mergeCell ref="A12:I12"/>
    <mergeCell ref="G51:I51"/>
    <mergeCell ref="A14:I14"/>
    <mergeCell ref="A16:I16"/>
    <mergeCell ref="A18:I18"/>
    <mergeCell ref="E40:I40"/>
    <mergeCell ref="E41:I41"/>
    <mergeCell ref="E42:I42"/>
    <mergeCell ref="E43:I43"/>
    <mergeCell ref="E30:I30"/>
    <mergeCell ref="E31:I31"/>
    <mergeCell ref="E32:I32"/>
    <mergeCell ref="E33:I33"/>
    <mergeCell ref="E26:I26"/>
    <mergeCell ref="E27:I27"/>
    <mergeCell ref="E28:I28"/>
    <mergeCell ref="E29:I29"/>
    <mergeCell ref="B43:C43"/>
    <mergeCell ref="A1:J1"/>
    <mergeCell ref="A2:J2"/>
    <mergeCell ref="A9:J9"/>
    <mergeCell ref="A10:J10"/>
    <mergeCell ref="A4:J4"/>
    <mergeCell ref="A3:J3"/>
    <mergeCell ref="A5:J5"/>
    <mergeCell ref="A6:J6"/>
    <mergeCell ref="A7:J7"/>
    <mergeCell ref="A8:J8"/>
    <mergeCell ref="A111:I111"/>
    <mergeCell ref="A84:I84"/>
    <mergeCell ref="B129:I129"/>
    <mergeCell ref="C140:I140"/>
    <mergeCell ref="F62:G62"/>
    <mergeCell ref="G79:H79"/>
    <mergeCell ref="D561:I561"/>
    <mergeCell ref="E565:I565"/>
    <mergeCell ref="E44:I44"/>
    <mergeCell ref="E45:I45"/>
    <mergeCell ref="A546:B546"/>
    <mergeCell ref="A551:B551"/>
    <mergeCell ref="F548:H548"/>
    <mergeCell ref="F549:H549"/>
    <mergeCell ref="F550:H550"/>
    <mergeCell ref="B556:I556"/>
    <mergeCell ref="D558:I558"/>
    <mergeCell ref="D559:I559"/>
    <mergeCell ref="D560:I560"/>
    <mergeCell ref="A116:E116"/>
    <mergeCell ref="A119:E119"/>
    <mergeCell ref="H113:I113"/>
    <mergeCell ref="B160:I160"/>
    <mergeCell ref="B161:I161"/>
    <mergeCell ref="E591:I591"/>
    <mergeCell ref="D640:I640"/>
    <mergeCell ref="G78:H78"/>
    <mergeCell ref="G77:H77"/>
    <mergeCell ref="G76:H76"/>
    <mergeCell ref="H146:I146"/>
    <mergeCell ref="B132:I132"/>
    <mergeCell ref="A85:H85"/>
    <mergeCell ref="C306:I306"/>
    <mergeCell ref="C138:I138"/>
    <mergeCell ref="C139:I139"/>
    <mergeCell ref="F239:G239"/>
    <mergeCell ref="B238:I238"/>
    <mergeCell ref="C305:I305"/>
    <mergeCell ref="B152:I152"/>
    <mergeCell ref="C245:I246"/>
    <mergeCell ref="B169:I169"/>
    <mergeCell ref="C290:I290"/>
    <mergeCell ref="C289:I289"/>
    <mergeCell ref="C291:I291"/>
    <mergeCell ref="A548:B548"/>
    <mergeCell ref="A549:B549"/>
    <mergeCell ref="A550:B550"/>
    <mergeCell ref="A545:B545"/>
    <mergeCell ref="B857:J857"/>
    <mergeCell ref="B837:J837"/>
    <mergeCell ref="C850:F850"/>
    <mergeCell ref="G850:J852"/>
    <mergeCell ref="B797:I797"/>
    <mergeCell ref="B799:I799"/>
    <mergeCell ref="F810:H810"/>
    <mergeCell ref="A812:C812"/>
    <mergeCell ref="A809:C809"/>
    <mergeCell ref="A810:C810"/>
    <mergeCell ref="B800:I800"/>
    <mergeCell ref="A817:C817"/>
    <mergeCell ref="A808:C808"/>
    <mergeCell ref="F808:H808"/>
    <mergeCell ref="C855:F855"/>
    <mergeCell ref="C854:F854"/>
    <mergeCell ref="B843:J843"/>
    <mergeCell ref="D831:E831"/>
    <mergeCell ref="F811:H811"/>
    <mergeCell ref="F812:H812"/>
    <mergeCell ref="A811:C811"/>
    <mergeCell ref="B846:J846"/>
    <mergeCell ref="B847:J847"/>
    <mergeCell ref="A807:C807"/>
    <mergeCell ref="C853:F853"/>
    <mergeCell ref="B832:C832"/>
    <mergeCell ref="C366:D366"/>
    <mergeCell ref="H366:I366"/>
    <mergeCell ref="F547:H547"/>
    <mergeCell ref="F551:H551"/>
    <mergeCell ref="D753:I753"/>
    <mergeCell ref="D740:I740"/>
    <mergeCell ref="B783:I783"/>
    <mergeCell ref="B782:D782"/>
    <mergeCell ref="B785:I785"/>
    <mergeCell ref="B784:E784"/>
    <mergeCell ref="D732:I732"/>
    <mergeCell ref="D733:I733"/>
    <mergeCell ref="D734:I734"/>
    <mergeCell ref="D743:I743"/>
    <mergeCell ref="D749:I749"/>
    <mergeCell ref="D722:I722"/>
    <mergeCell ref="H482:I482"/>
    <mergeCell ref="H477:I477"/>
    <mergeCell ref="H472:I472"/>
    <mergeCell ref="H467:I467"/>
    <mergeCell ref="H462:I462"/>
    <mergeCell ref="A547:B547"/>
    <mergeCell ref="D571:I571"/>
    <mergeCell ref="D575:I575"/>
    <mergeCell ref="D576:I576"/>
    <mergeCell ref="D566:I566"/>
    <mergeCell ref="D567:I567"/>
    <mergeCell ref="D568:I568"/>
    <mergeCell ref="D569:I569"/>
    <mergeCell ref="E573:I573"/>
    <mergeCell ref="D562:I562"/>
    <mergeCell ref="D563:I563"/>
    <mergeCell ref="D570:I570"/>
    <mergeCell ref="D629:I629"/>
    <mergeCell ref="D630:I630"/>
    <mergeCell ref="D631:I631"/>
    <mergeCell ref="D632:I632"/>
    <mergeCell ref="D633:I633"/>
    <mergeCell ref="D634:I634"/>
    <mergeCell ref="E636:I636"/>
    <mergeCell ref="A660:B660"/>
    <mergeCell ref="A653:B653"/>
    <mergeCell ref="F653:H653"/>
    <mergeCell ref="A654:B654"/>
    <mergeCell ref="F654:H654"/>
    <mergeCell ref="A655:B655"/>
    <mergeCell ref="F655:H655"/>
    <mergeCell ref="A656:B656"/>
    <mergeCell ref="F656:H656"/>
    <mergeCell ref="A652:B652"/>
    <mergeCell ref="A657:B657"/>
    <mergeCell ref="D643:I643"/>
    <mergeCell ref="D686:I686"/>
    <mergeCell ref="D687:I687"/>
    <mergeCell ref="D688:I688"/>
    <mergeCell ref="D689:I689"/>
    <mergeCell ref="D690:I690"/>
    <mergeCell ref="E692:I692"/>
    <mergeCell ref="D694:I694"/>
    <mergeCell ref="D695:I695"/>
    <mergeCell ref="D696:I696"/>
    <mergeCell ref="D697:I697"/>
    <mergeCell ref="D698:I698"/>
    <mergeCell ref="D699:I699"/>
    <mergeCell ref="E701:I701"/>
    <mergeCell ref="D703:I703"/>
    <mergeCell ref="D704:I704"/>
    <mergeCell ref="D705:I705"/>
    <mergeCell ref="D706:I706"/>
    <mergeCell ref="D707:I707"/>
    <mergeCell ref="D708:I708"/>
    <mergeCell ref="E710:I710"/>
    <mergeCell ref="D712:I712"/>
    <mergeCell ref="D713:I713"/>
    <mergeCell ref="D714:I714"/>
    <mergeCell ref="D715:I715"/>
    <mergeCell ref="D716:I716"/>
    <mergeCell ref="D717:I717"/>
    <mergeCell ref="E719:I719"/>
    <mergeCell ref="D742:I742"/>
    <mergeCell ref="D744:I744"/>
    <mergeCell ref="F793:G793"/>
    <mergeCell ref="F792:G792"/>
    <mergeCell ref="D750:I750"/>
    <mergeCell ref="D741:I741"/>
    <mergeCell ref="D751:I751"/>
    <mergeCell ref="D761:I761"/>
    <mergeCell ref="D762:I762"/>
    <mergeCell ref="D757:I757"/>
    <mergeCell ref="D758:I758"/>
    <mergeCell ref="D759:I759"/>
    <mergeCell ref="D760:I760"/>
    <mergeCell ref="D752:I752"/>
    <mergeCell ref="E755:I755"/>
    <mergeCell ref="E764:I764"/>
    <mergeCell ref="B777:I777"/>
    <mergeCell ref="B773:J773"/>
    <mergeCell ref="D748:I748"/>
  </mergeCells>
  <phoneticPr fontId="17" type="noConversion"/>
  <hyperlinks>
    <hyperlink ref="B193" r:id="rId1" display="(Source: http://factfinder.census.gov) " xr:uid="{00000000-0004-0000-0000-000000000000}"/>
    <hyperlink ref="B196" r:id="rId2" xr:uid="{00000000-0004-0000-0000-000001000000}"/>
    <hyperlink ref="C304:I304" r:id="rId3" display="Use Energy Star rated roofs." xr:uid="{00000000-0004-0000-0000-000002000000}"/>
    <hyperlink ref="B419" r:id="rId4" xr:uid="{00000000-0004-0000-0000-000003000000}"/>
    <hyperlink ref="B421" r:id="rId5" xr:uid="{00000000-0004-0000-0000-000004000000}"/>
    <hyperlink ref="B425" r:id="rId6" xr:uid="{00000000-0004-0000-0000-000005000000}"/>
    <hyperlink ref="B423" r:id="rId7" xr:uid="{00000000-0004-0000-0000-000006000000}"/>
    <hyperlink ref="B421:E421" r:id="rId8" display="Riverside Land Management System" xr:uid="{00000000-0004-0000-0000-000007000000}"/>
    <hyperlink ref="B419:D419" r:id="rId9" display="FEMA Map Service Center" xr:uid="{00000000-0004-0000-0000-000008000000}"/>
    <hyperlink ref="B423:E423" r:id="rId10" display="Riverside County Flood Control" xr:uid="{00000000-0004-0000-0000-000009000000}"/>
    <hyperlink ref="B425:I425" r:id="rId11" display="Riverside County Flood Control - Flood Determination Application" xr:uid="{00000000-0004-0000-0000-00000A000000}"/>
    <hyperlink ref="C305:I305" r:id="rId12" display="Use of Cool Roofs (Title 24) (Click here for more info.)" xr:uid="{00000000-0004-0000-0000-00000B000000}"/>
    <hyperlink ref="B191" r:id="rId13" display="http://www.rivcoeda.org/RiversideCountyDemogrraphicsNavOnly/Demographics/tabid/1110/Default.aspx" xr:uid="{00000000-0004-0000-0000-00000C000000}"/>
    <hyperlink ref="B191:F191" r:id="rId14" display="Riverside County Demographics" xr:uid="{00000000-0004-0000-0000-00000D000000}"/>
    <hyperlink ref="B193:F193" r:id="rId15" display="(Source: http://factfinder2.census.gov) " xr:uid="{00000000-0004-0000-0000-00000E000000}"/>
    <hyperlink ref="B800" r:id="rId16" xr:uid="{00000000-0004-0000-0000-00000F000000}"/>
  </hyperlinks>
  <pageMargins left="0.7" right="0.7" top="0.75" bottom="0.75" header="0.3" footer="0.3"/>
  <pageSetup scale="95" fitToHeight="0" orientation="portrait" r:id="rId17"/>
  <headerFooter alignWithMargins="0">
    <oddFooter>&amp;L&amp;8
AFFORDABLE HOUSING APPLICATION FOR HOME FUNDS&amp;C
 PAGE &amp;P of &amp;N&amp;R&amp;8
Revised 11/6/2023; Expires 12/31/2024
Previous editions are obsolete</oddFooter>
  </headerFooter>
  <rowBreaks count="14" manualBreakCount="14">
    <brk id="36" max="16383" man="1"/>
    <brk id="80" max="16383" man="1"/>
    <brk id="173" max="16383" man="1"/>
    <brk id="235" max="16383" man="1"/>
    <brk id="276" max="16383" man="1"/>
    <brk id="349" max="16383" man="1"/>
    <brk id="385" max="16383" man="1"/>
    <brk id="412" max="16383" man="1"/>
    <brk id="435" max="16383" man="1"/>
    <brk id="555" max="16383" man="1"/>
    <brk id="673" max="16383" man="1"/>
    <brk id="747" max="16383" man="1"/>
    <brk id="783" max="16383" man="1"/>
    <brk id="817" max="16383" man="1"/>
  </rowBreaks>
  <drawing r:id="rId18"/>
  <legacyDrawing r:id="rId19"/>
  <oleObjects>
    <mc:AlternateContent xmlns:mc="http://schemas.openxmlformats.org/markup-compatibility/2006">
      <mc:Choice Requires="x14">
        <oleObject progId="Word.Document.8" shapeId="9249" r:id="rId20">
          <objectPr defaultSize="0" r:id="rId21">
            <anchor moveWithCells="1">
              <from>
                <xdr:col>0</xdr:col>
                <xdr:colOff>9525</xdr:colOff>
                <xdr:row>85</xdr:row>
                <xdr:rowOff>219075</xdr:rowOff>
              </from>
              <to>
                <xdr:col>8</xdr:col>
                <xdr:colOff>1181100</xdr:colOff>
                <xdr:row>107</xdr:row>
                <xdr:rowOff>142875</xdr:rowOff>
              </to>
            </anchor>
          </objectPr>
        </oleObject>
      </mc:Choice>
      <mc:Fallback>
        <oleObject progId="Word.Document.8" shapeId="9249" r:id="rId20"/>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I50"/>
  <sheetViews>
    <sheetView topLeftCell="A29" zoomScaleNormal="100" workbookViewId="0">
      <selection activeCell="I17" sqref="I17"/>
    </sheetView>
  </sheetViews>
  <sheetFormatPr defaultRowHeight="12.75" x14ac:dyDescent="0.2"/>
  <cols>
    <col min="1" max="5" width="9.140625" style="235"/>
    <col min="6" max="6" width="12" style="235" customWidth="1"/>
    <col min="7" max="8" width="9.140625" style="235"/>
    <col min="9" max="9" width="10.7109375" style="235" customWidth="1"/>
    <col min="10" max="16384" width="9.140625" style="235"/>
  </cols>
  <sheetData>
    <row r="1" spans="1:9" ht="15.75" x14ac:dyDescent="0.25">
      <c r="A1" s="243" t="s">
        <v>580</v>
      </c>
      <c r="I1" s="268" t="s">
        <v>581</v>
      </c>
    </row>
    <row r="2" spans="1:9" ht="15.75" x14ac:dyDescent="0.25">
      <c r="A2" s="243" t="s">
        <v>582</v>
      </c>
    </row>
    <row r="4" spans="1:9" x14ac:dyDescent="0.2">
      <c r="A4" s="235" t="s">
        <v>583</v>
      </c>
      <c r="C4" s="823"/>
      <c r="D4" s="823"/>
      <c r="E4" s="823"/>
      <c r="F4" s="823"/>
      <c r="G4" s="823"/>
      <c r="H4" s="823"/>
    </row>
    <row r="5" spans="1:9" x14ac:dyDescent="0.2">
      <c r="A5" s="235" t="s">
        <v>68</v>
      </c>
      <c r="C5" s="823"/>
      <c r="D5" s="823"/>
      <c r="E5" s="823"/>
      <c r="F5" s="823"/>
      <c r="G5" s="823"/>
      <c r="H5" s="823"/>
    </row>
    <row r="6" spans="1:9" x14ac:dyDescent="0.2">
      <c r="A6" s="235" t="s">
        <v>584</v>
      </c>
    </row>
    <row r="7" spans="1:9" x14ac:dyDescent="0.2">
      <c r="C7" s="269"/>
      <c r="D7" s="235" t="s">
        <v>585</v>
      </c>
    </row>
    <row r="8" spans="1:9" x14ac:dyDescent="0.2">
      <c r="C8" s="269"/>
      <c r="D8" s="235" t="s">
        <v>586</v>
      </c>
    </row>
    <row r="9" spans="1:9" x14ac:dyDescent="0.2">
      <c r="C9" s="269"/>
      <c r="D9" s="235" t="s">
        <v>587</v>
      </c>
    </row>
    <row r="10" spans="1:9" x14ac:dyDescent="0.2">
      <c r="C10" s="269"/>
      <c r="D10" s="235" t="s">
        <v>588</v>
      </c>
    </row>
    <row r="11" spans="1:9" x14ac:dyDescent="0.2">
      <c r="C11" s="269"/>
      <c r="D11" s="235" t="s">
        <v>589</v>
      </c>
    </row>
    <row r="12" spans="1:9" ht="14.25" x14ac:dyDescent="0.2">
      <c r="C12" s="269"/>
      <c r="D12" s="235" t="s">
        <v>47</v>
      </c>
      <c r="I12" s="270"/>
    </row>
    <row r="13" spans="1:9" ht="14.25" x14ac:dyDescent="0.2">
      <c r="I13" s="270"/>
    </row>
    <row r="14" spans="1:9" ht="12.75" customHeight="1" x14ac:dyDescent="0.2">
      <c r="A14" s="830" t="s">
        <v>590</v>
      </c>
      <c r="B14" s="830"/>
      <c r="C14" s="830"/>
      <c r="D14" s="830"/>
      <c r="E14" s="830"/>
      <c r="F14" s="830"/>
      <c r="G14" s="830" t="s">
        <v>591</v>
      </c>
      <c r="H14" s="830"/>
      <c r="I14" s="242" t="s">
        <v>592</v>
      </c>
    </row>
    <row r="15" spans="1:9" ht="12.75" customHeight="1" x14ac:dyDescent="0.2">
      <c r="A15" s="826" t="s">
        <v>593</v>
      </c>
      <c r="B15" s="831"/>
      <c r="C15" s="831"/>
      <c r="D15" s="831"/>
      <c r="E15" s="831"/>
      <c r="F15" s="827"/>
      <c r="G15" s="826" t="s">
        <v>594</v>
      </c>
      <c r="H15" s="827"/>
      <c r="I15" s="271"/>
    </row>
    <row r="16" spans="1:9" ht="12.75" customHeight="1" x14ac:dyDescent="0.2">
      <c r="A16" s="272" t="s">
        <v>519</v>
      </c>
      <c r="B16" s="832" t="s">
        <v>595</v>
      </c>
      <c r="C16" s="832"/>
      <c r="D16" s="832"/>
      <c r="E16" s="832"/>
      <c r="F16" s="833"/>
      <c r="G16" s="244"/>
      <c r="H16" s="273"/>
      <c r="I16" s="274"/>
    </row>
    <row r="17" spans="1:9" ht="12.75" customHeight="1" x14ac:dyDescent="0.2">
      <c r="A17" s="275" t="s">
        <v>522</v>
      </c>
      <c r="B17" s="839" t="s">
        <v>596</v>
      </c>
      <c r="C17" s="839"/>
      <c r="D17" s="839"/>
      <c r="E17" s="839"/>
      <c r="F17" s="840"/>
      <c r="G17" s="245"/>
      <c r="H17" s="276"/>
      <c r="I17" s="277"/>
    </row>
    <row r="18" spans="1:9" ht="12.75" customHeight="1" x14ac:dyDescent="0.2">
      <c r="A18" s="841" t="s">
        <v>597</v>
      </c>
      <c r="B18" s="842"/>
      <c r="C18" s="842"/>
      <c r="D18" s="842"/>
      <c r="E18" s="842"/>
      <c r="F18" s="843"/>
      <c r="G18" s="278" t="s">
        <v>598</v>
      </c>
      <c r="H18" s="279"/>
      <c r="I18" s="277"/>
    </row>
    <row r="19" spans="1:9" ht="12.75" customHeight="1" x14ac:dyDescent="0.2">
      <c r="A19" s="826" t="s">
        <v>599</v>
      </c>
      <c r="B19" s="831"/>
      <c r="C19" s="831"/>
      <c r="D19" s="831"/>
      <c r="E19" s="831"/>
      <c r="F19" s="827"/>
      <c r="G19" s="826"/>
      <c r="H19" s="827"/>
      <c r="I19" s="271"/>
    </row>
    <row r="20" spans="1:9" ht="26.25" customHeight="1" x14ac:dyDescent="0.2">
      <c r="A20" s="280" t="s">
        <v>519</v>
      </c>
      <c r="B20" s="824" t="s">
        <v>600</v>
      </c>
      <c r="C20" s="824"/>
      <c r="D20" s="824"/>
      <c r="E20" s="824"/>
      <c r="F20" s="825"/>
      <c r="G20" s="828" t="s">
        <v>601</v>
      </c>
      <c r="H20" s="829"/>
      <c r="I20" s="274"/>
    </row>
    <row r="21" spans="1:9" ht="26.25" customHeight="1" x14ac:dyDescent="0.2">
      <c r="A21" s="280" t="s">
        <v>522</v>
      </c>
      <c r="B21" s="824" t="s">
        <v>600</v>
      </c>
      <c r="C21" s="824"/>
      <c r="D21" s="824"/>
      <c r="E21" s="824"/>
      <c r="F21" s="825"/>
      <c r="G21" s="828" t="s">
        <v>601</v>
      </c>
      <c r="H21" s="829"/>
      <c r="I21" s="274"/>
    </row>
    <row r="22" spans="1:9" ht="12.75" customHeight="1" x14ac:dyDescent="0.2">
      <c r="A22" s="244"/>
      <c r="F22" s="273"/>
      <c r="G22" s="244"/>
      <c r="H22" s="273"/>
      <c r="I22" s="281"/>
    </row>
    <row r="23" spans="1:9" ht="12.75" customHeight="1" x14ac:dyDescent="0.2">
      <c r="A23" s="272" t="s">
        <v>523</v>
      </c>
      <c r="B23" s="235" t="s">
        <v>602</v>
      </c>
      <c r="F23" s="273"/>
      <c r="G23" s="244"/>
      <c r="H23" s="273"/>
      <c r="I23" s="281"/>
    </row>
    <row r="24" spans="1:9" ht="40.5" customHeight="1" x14ac:dyDescent="0.2">
      <c r="A24" s="244"/>
      <c r="B24" s="282" t="s">
        <v>603</v>
      </c>
      <c r="C24" s="824" t="s">
        <v>604</v>
      </c>
      <c r="D24" s="824"/>
      <c r="E24" s="824"/>
      <c r="F24" s="825"/>
      <c r="G24" s="834" t="s">
        <v>605</v>
      </c>
      <c r="H24" s="829"/>
      <c r="I24" s="274"/>
    </row>
    <row r="25" spans="1:9" ht="27" customHeight="1" x14ac:dyDescent="0.2">
      <c r="A25" s="244"/>
      <c r="B25" s="282" t="s">
        <v>603</v>
      </c>
      <c r="C25" s="824" t="s">
        <v>606</v>
      </c>
      <c r="D25" s="824"/>
      <c r="E25" s="824"/>
      <c r="F25" s="825"/>
      <c r="G25" s="828" t="s">
        <v>607</v>
      </c>
      <c r="H25" s="829"/>
      <c r="I25" s="274"/>
    </row>
    <row r="26" spans="1:9" ht="12.75" customHeight="1" x14ac:dyDescent="0.2">
      <c r="A26" s="244"/>
      <c r="C26" s="283" t="s">
        <v>608</v>
      </c>
      <c r="D26" s="832" t="s">
        <v>609</v>
      </c>
      <c r="E26" s="832"/>
      <c r="F26" s="833"/>
      <c r="G26" s="244"/>
      <c r="H26" s="273"/>
      <c r="I26" s="281"/>
    </row>
    <row r="27" spans="1:9" ht="12.75" customHeight="1" x14ac:dyDescent="0.2">
      <c r="A27" s="245"/>
      <c r="B27" s="246"/>
      <c r="C27" s="284" t="s">
        <v>608</v>
      </c>
      <c r="D27" s="246" t="s">
        <v>610</v>
      </c>
      <c r="E27" s="246"/>
      <c r="F27" s="276"/>
      <c r="G27" s="245"/>
      <c r="H27" s="276"/>
      <c r="I27" s="285"/>
    </row>
    <row r="28" spans="1:9" ht="27.75" customHeight="1" x14ac:dyDescent="0.2">
      <c r="A28" s="835" t="s">
        <v>611</v>
      </c>
      <c r="B28" s="836"/>
      <c r="C28" s="836"/>
      <c r="D28" s="836"/>
      <c r="E28" s="836"/>
      <c r="F28" s="836"/>
      <c r="G28" s="837" t="s">
        <v>612</v>
      </c>
      <c r="H28" s="838"/>
      <c r="I28" s="286"/>
    </row>
    <row r="29" spans="1:9" ht="12.75" customHeight="1" x14ac:dyDescent="0.2">
      <c r="A29" s="826" t="s">
        <v>613</v>
      </c>
      <c r="B29" s="831"/>
      <c r="C29" s="831"/>
      <c r="D29" s="831"/>
      <c r="E29" s="831"/>
      <c r="F29" s="831"/>
      <c r="G29" s="837" t="s">
        <v>614</v>
      </c>
      <c r="H29" s="838"/>
      <c r="I29" s="271"/>
    </row>
    <row r="30" spans="1:9" ht="26.25" customHeight="1" x14ac:dyDescent="0.2">
      <c r="A30" s="244"/>
      <c r="B30" s="282" t="s">
        <v>603</v>
      </c>
      <c r="C30" s="824" t="s">
        <v>615</v>
      </c>
      <c r="D30" s="824"/>
      <c r="E30" s="824"/>
      <c r="F30" s="824"/>
      <c r="G30" s="244"/>
      <c r="H30" s="273"/>
      <c r="I30" s="274"/>
    </row>
    <row r="31" spans="1:9" ht="27.75" customHeight="1" x14ac:dyDescent="0.2">
      <c r="A31" s="245"/>
      <c r="B31" s="282" t="s">
        <v>603</v>
      </c>
      <c r="C31" s="824" t="s">
        <v>616</v>
      </c>
      <c r="D31" s="824"/>
      <c r="E31" s="824"/>
      <c r="F31" s="824"/>
      <c r="G31" s="245"/>
      <c r="H31" s="276"/>
      <c r="I31" s="285"/>
    </row>
    <row r="32" spans="1:9" ht="27" customHeight="1" x14ac:dyDescent="0.2">
      <c r="A32" s="845" t="s">
        <v>617</v>
      </c>
      <c r="B32" s="846"/>
      <c r="C32" s="846"/>
      <c r="D32" s="846"/>
      <c r="E32" s="846"/>
      <c r="F32" s="846"/>
      <c r="G32" s="837" t="s">
        <v>618</v>
      </c>
      <c r="H32" s="838"/>
      <c r="I32" s="286"/>
    </row>
    <row r="33" spans="1:9" ht="13.5" customHeight="1" x14ac:dyDescent="0.2">
      <c r="A33" s="845" t="s">
        <v>619</v>
      </c>
      <c r="B33" s="846"/>
      <c r="C33" s="846"/>
      <c r="D33" s="846"/>
      <c r="E33" s="846"/>
      <c r="F33" s="846"/>
      <c r="G33" s="837" t="s">
        <v>620</v>
      </c>
      <c r="H33" s="838"/>
      <c r="I33" s="821"/>
    </row>
    <row r="34" spans="1:9" ht="12.75" customHeight="1" x14ac:dyDescent="0.2">
      <c r="A34" s="245"/>
      <c r="B34" s="287" t="s">
        <v>603</v>
      </c>
      <c r="C34" s="844" t="s">
        <v>621</v>
      </c>
      <c r="D34" s="844"/>
      <c r="E34" s="844"/>
      <c r="F34" s="844"/>
      <c r="G34" s="245"/>
      <c r="H34" s="276"/>
      <c r="I34" s="822"/>
    </row>
    <row r="35" spans="1:9" ht="12.75" customHeight="1" x14ac:dyDescent="0.2"/>
    <row r="36" spans="1:9" ht="12.75" customHeight="1" x14ac:dyDescent="0.2"/>
    <row r="37" spans="1:9" ht="12.75" customHeight="1" x14ac:dyDescent="0.2"/>
    <row r="38" spans="1:9" ht="12.75" customHeight="1" x14ac:dyDescent="0.2">
      <c r="A38" s="246"/>
      <c r="B38" s="246"/>
      <c r="C38" s="246"/>
      <c r="D38" s="246"/>
      <c r="E38" s="246"/>
      <c r="G38" s="246"/>
      <c r="H38" s="246"/>
    </row>
    <row r="39" spans="1:9" ht="12.75" customHeight="1" x14ac:dyDescent="0.2">
      <c r="A39" s="235" t="s">
        <v>995</v>
      </c>
      <c r="G39" s="235" t="s">
        <v>28</v>
      </c>
    </row>
    <row r="40" spans="1:9" ht="12.75" customHeight="1" x14ac:dyDescent="0.2"/>
    <row r="41" spans="1:9" ht="12.75" customHeight="1" x14ac:dyDescent="0.2">
      <c r="A41" s="246"/>
      <c r="B41" s="246"/>
      <c r="C41" s="246"/>
      <c r="D41" s="246"/>
      <c r="E41" s="246"/>
    </row>
    <row r="42" spans="1:9" ht="12.75" customHeight="1" x14ac:dyDescent="0.2">
      <c r="A42" s="235" t="s">
        <v>29</v>
      </c>
    </row>
    <row r="43" spans="1:9" ht="12.75" customHeight="1" x14ac:dyDescent="0.2"/>
    <row r="44" spans="1:9" ht="12.75" customHeight="1" x14ac:dyDescent="0.2"/>
    <row r="45" spans="1:9" ht="12.75" customHeight="1" x14ac:dyDescent="0.2"/>
    <row r="46" spans="1:9" ht="12.75" customHeight="1" x14ac:dyDescent="0.2"/>
    <row r="47" spans="1:9" ht="12.75" customHeight="1" x14ac:dyDescent="0.2"/>
    <row r="48" spans="1:9" ht="12.75" customHeight="1" x14ac:dyDescent="0.2"/>
    <row r="49" ht="12.75" customHeight="1" x14ac:dyDescent="0.2"/>
    <row r="50" ht="12.75" customHeight="1" x14ac:dyDescent="0.2"/>
  </sheetData>
  <sheetProtection algorithmName="SHA-512" hashValue="4kuUzkBc3pt/PR9+LMbdwTPxVP9T7LGYbZB2HuW/OmVKNT/j9ZZuDPnEMz8Uyflehp0Ga8XQegWTKdcXJ9DhNQ==" saltValue="3V5brkl3qA8jl5zOiSwzVg==" spinCount="100000" sheet="1" objects="1" scenarios="1"/>
  <mergeCells count="32">
    <mergeCell ref="C34:F34"/>
    <mergeCell ref="G33:H33"/>
    <mergeCell ref="A29:F29"/>
    <mergeCell ref="C30:F30"/>
    <mergeCell ref="C31:F31"/>
    <mergeCell ref="G29:H29"/>
    <mergeCell ref="A32:F32"/>
    <mergeCell ref="G32:H32"/>
    <mergeCell ref="A33:F33"/>
    <mergeCell ref="A28:F28"/>
    <mergeCell ref="G28:H28"/>
    <mergeCell ref="B16:F16"/>
    <mergeCell ref="B17:F17"/>
    <mergeCell ref="A18:F18"/>
    <mergeCell ref="A19:F19"/>
    <mergeCell ref="G20:H20"/>
    <mergeCell ref="I33:I34"/>
    <mergeCell ref="C4:H4"/>
    <mergeCell ref="C5:H5"/>
    <mergeCell ref="C24:F24"/>
    <mergeCell ref="C25:F25"/>
    <mergeCell ref="G19:H19"/>
    <mergeCell ref="G21:H21"/>
    <mergeCell ref="B20:F20"/>
    <mergeCell ref="B21:F21"/>
    <mergeCell ref="A14:F14"/>
    <mergeCell ref="G14:H14"/>
    <mergeCell ref="A15:F15"/>
    <mergeCell ref="G15:H15"/>
    <mergeCell ref="D26:F26"/>
    <mergeCell ref="G24:H24"/>
    <mergeCell ref="G25:H25"/>
  </mergeCells>
  <phoneticPr fontId="17" type="noConversion"/>
  <pageMargins left="0.5" right="0.5" top="1" bottom="1"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J55"/>
  <sheetViews>
    <sheetView topLeftCell="A3" workbookViewId="0">
      <selection activeCell="M49" sqref="M49"/>
    </sheetView>
  </sheetViews>
  <sheetFormatPr defaultRowHeight="12.75" x14ac:dyDescent="0.2"/>
  <sheetData>
    <row r="1" spans="1:1" ht="15.75" x14ac:dyDescent="0.25">
      <c r="A1" s="1" t="s">
        <v>994</v>
      </c>
    </row>
    <row r="48" ht="13.5" customHeight="1" x14ac:dyDescent="0.2"/>
    <row r="49" spans="1:10" ht="49.5" customHeight="1" x14ac:dyDescent="0.2">
      <c r="A49" s="364" t="s">
        <v>996</v>
      </c>
      <c r="B49" s="258"/>
      <c r="C49" s="258"/>
      <c r="D49" s="370"/>
      <c r="E49" s="847" t="s">
        <v>1209</v>
      </c>
      <c r="F49" s="848"/>
      <c r="G49" s="848"/>
      <c r="H49" s="848"/>
      <c r="I49" s="848"/>
      <c r="J49" s="849"/>
    </row>
    <row r="50" spans="1:10" x14ac:dyDescent="0.2">
      <c r="A50" s="260"/>
      <c r="J50" s="359"/>
    </row>
    <row r="51" spans="1:10" x14ac:dyDescent="0.2">
      <c r="A51" s="261"/>
      <c r="B51" s="75"/>
      <c r="C51" s="75"/>
      <c r="D51" s="75"/>
      <c r="E51" s="75"/>
      <c r="G51" s="75"/>
      <c r="H51" s="75"/>
      <c r="J51" s="359"/>
    </row>
    <row r="52" spans="1:10" x14ac:dyDescent="0.2">
      <c r="A52" s="360" t="s">
        <v>995</v>
      </c>
      <c r="G52" s="361" t="s">
        <v>28</v>
      </c>
      <c r="J52" s="359"/>
    </row>
    <row r="53" spans="1:10" x14ac:dyDescent="0.2">
      <c r="A53" s="260"/>
      <c r="J53" s="359"/>
    </row>
    <row r="54" spans="1:10" x14ac:dyDescent="0.2">
      <c r="A54" s="261"/>
      <c r="B54" s="75"/>
      <c r="C54" s="75"/>
      <c r="D54" s="75"/>
      <c r="E54" s="75"/>
      <c r="J54" s="359"/>
    </row>
    <row r="55" spans="1:10" x14ac:dyDescent="0.2">
      <c r="A55" s="365" t="s">
        <v>29</v>
      </c>
      <c r="B55" s="75"/>
      <c r="C55" s="75"/>
      <c r="D55" s="75"/>
      <c r="E55" s="75"/>
      <c r="F55" s="75"/>
      <c r="G55" s="75"/>
      <c r="H55" s="75"/>
      <c r="I55" s="75"/>
      <c r="J55" s="362"/>
    </row>
  </sheetData>
  <sheetProtection algorithmName="SHA-512" hashValue="DCnOD3fEg+WnWz43LfXjDZc5CdjKtm1IfkCbogNZ3Dr+nYT7g4Lx+iAT1f8bN9LJHrEVXZVA+0BzS87FFhRoMg==" saltValue="t9ErXazDWwwz2w46UQ5Arg==" spinCount="100000" sheet="1" objects="1" scenarios="1"/>
  <mergeCells count="1">
    <mergeCell ref="E49:J49"/>
  </mergeCells>
  <hyperlinks>
    <hyperlink ref="E49" r:id="rId1" xr:uid="{00000000-0004-0000-0900-000000000000}"/>
  </hyperlinks>
  <pageMargins left="0.7" right="0.7" top="0.75" bottom="0.75" header="0.3" footer="0.3"/>
  <pageSetup scale="95"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2:J34"/>
  <sheetViews>
    <sheetView topLeftCell="A2" workbookViewId="0">
      <selection activeCell="I18" sqref="I18"/>
    </sheetView>
  </sheetViews>
  <sheetFormatPr defaultRowHeight="12.75" x14ac:dyDescent="0.2"/>
  <sheetData>
    <row r="2" spans="1:10" ht="27" customHeight="1" x14ac:dyDescent="0.2">
      <c r="A2" s="852" t="s">
        <v>997</v>
      </c>
      <c r="B2" s="853"/>
      <c r="C2" s="853"/>
      <c r="D2" s="853"/>
      <c r="E2" s="853"/>
      <c r="F2" s="853"/>
      <c r="G2" s="853"/>
      <c r="H2" s="853"/>
      <c r="I2" s="853"/>
      <c r="J2" s="853"/>
    </row>
    <row r="3" spans="1:10" ht="18" x14ac:dyDescent="0.2">
      <c r="A3" s="363"/>
    </row>
    <row r="4" spans="1:10" ht="18" x14ac:dyDescent="0.2">
      <c r="A4" s="363" t="s">
        <v>998</v>
      </c>
    </row>
    <row r="6" spans="1:10" ht="36.75" customHeight="1" x14ac:dyDescent="0.2">
      <c r="A6" s="851" t="s">
        <v>999</v>
      </c>
      <c r="B6" s="742"/>
      <c r="C6" s="742"/>
      <c r="D6" s="742"/>
      <c r="E6" s="742"/>
      <c r="F6" s="742"/>
      <c r="G6" s="742"/>
      <c r="H6" s="742"/>
      <c r="I6" s="742"/>
      <c r="J6" s="742"/>
    </row>
    <row r="8" spans="1:10" ht="38.25" customHeight="1" x14ac:dyDescent="0.2">
      <c r="A8" s="851" t="s">
        <v>1000</v>
      </c>
      <c r="B8" s="742"/>
      <c r="C8" s="742"/>
      <c r="D8" s="742"/>
      <c r="E8" s="742"/>
      <c r="F8" s="742"/>
      <c r="G8" s="742"/>
      <c r="H8" s="742"/>
      <c r="I8" s="742"/>
      <c r="J8" s="742"/>
    </row>
    <row r="9" spans="1:10" ht="47.25" customHeight="1" x14ac:dyDescent="0.2">
      <c r="A9" s="854" t="s">
        <v>1113</v>
      </c>
      <c r="B9" s="854"/>
      <c r="C9" s="854"/>
      <c r="D9" s="854"/>
      <c r="E9" s="854"/>
      <c r="F9" s="854"/>
      <c r="G9" s="854"/>
      <c r="H9" s="854"/>
      <c r="I9" s="854"/>
      <c r="J9" s="854"/>
    </row>
    <row r="10" spans="1:10" ht="33.75" customHeight="1" x14ac:dyDescent="0.2">
      <c r="A10" s="854" t="s">
        <v>1114</v>
      </c>
      <c r="B10" s="854"/>
      <c r="C10" s="854"/>
      <c r="D10" s="854"/>
      <c r="E10" s="854"/>
      <c r="F10" s="854"/>
      <c r="G10" s="854"/>
      <c r="H10" s="854"/>
      <c r="I10" s="854"/>
      <c r="J10" s="854"/>
    </row>
    <row r="12" spans="1:10" x14ac:dyDescent="0.2">
      <c r="A12" s="361" t="s">
        <v>1001</v>
      </c>
    </row>
    <row r="13" spans="1:10" x14ac:dyDescent="0.2">
      <c r="A13" s="361"/>
    </row>
    <row r="14" spans="1:10" x14ac:dyDescent="0.2">
      <c r="A14" s="361" t="s">
        <v>1002</v>
      </c>
      <c r="B14" s="361" t="s">
        <v>1210</v>
      </c>
    </row>
    <row r="15" spans="1:10" x14ac:dyDescent="0.2">
      <c r="A15" s="361"/>
    </row>
    <row r="16" spans="1:10" x14ac:dyDescent="0.2">
      <c r="A16" s="361" t="s">
        <v>1003</v>
      </c>
      <c r="B16" s="361" t="s">
        <v>1211</v>
      </c>
    </row>
    <row r="17" spans="1:10" x14ac:dyDescent="0.2">
      <c r="A17" s="361"/>
    </row>
    <row r="18" spans="1:10" x14ac:dyDescent="0.2">
      <c r="A18" s="361" t="s">
        <v>1004</v>
      </c>
      <c r="B18" s="361" t="s">
        <v>1115</v>
      </c>
    </row>
    <row r="19" spans="1:10" x14ac:dyDescent="0.2">
      <c r="A19" s="361"/>
    </row>
    <row r="20" spans="1:10" x14ac:dyDescent="0.2">
      <c r="A20" s="361" t="s">
        <v>1005</v>
      </c>
      <c r="B20" s="361" t="s">
        <v>1116</v>
      </c>
    </row>
    <row r="21" spans="1:10" x14ac:dyDescent="0.2">
      <c r="A21" s="361"/>
    </row>
    <row r="22" spans="1:10" x14ac:dyDescent="0.2">
      <c r="A22" s="361" t="s">
        <v>1006</v>
      </c>
      <c r="B22" s="361" t="s">
        <v>1117</v>
      </c>
    </row>
    <row r="23" spans="1:10" x14ac:dyDescent="0.2">
      <c r="A23" s="361"/>
    </row>
    <row r="24" spans="1:10" ht="26.25" customHeight="1" x14ac:dyDescent="0.2">
      <c r="A24" s="464" t="s">
        <v>1007</v>
      </c>
      <c r="B24" s="687" t="s">
        <v>1118</v>
      </c>
      <c r="C24" s="687"/>
      <c r="D24" s="687"/>
      <c r="E24" s="687"/>
      <c r="F24" s="687"/>
      <c r="G24" s="687"/>
      <c r="H24" s="687"/>
      <c r="I24" s="687"/>
      <c r="J24" s="687"/>
    </row>
    <row r="26" spans="1:10" ht="57" customHeight="1" x14ac:dyDescent="0.2">
      <c r="A26" s="850" t="s">
        <v>1119</v>
      </c>
      <c r="B26" s="850"/>
      <c r="C26" s="850"/>
      <c r="D26" s="850"/>
      <c r="E26" s="850"/>
      <c r="F26" s="850"/>
      <c r="G26" s="850"/>
      <c r="H26" s="850"/>
      <c r="I26" s="850"/>
      <c r="J26" s="850"/>
    </row>
    <row r="28" spans="1:10" x14ac:dyDescent="0.2">
      <c r="A28" s="364" t="s">
        <v>996</v>
      </c>
      <c r="B28" s="258"/>
      <c r="C28" s="258"/>
      <c r="D28" s="258"/>
      <c r="E28" s="258"/>
      <c r="F28" s="258"/>
      <c r="G28" s="258"/>
      <c r="H28" s="258"/>
      <c r="I28" s="258"/>
      <c r="J28" s="259"/>
    </row>
    <row r="29" spans="1:10" x14ac:dyDescent="0.2">
      <c r="A29" s="260"/>
      <c r="J29" s="359"/>
    </row>
    <row r="30" spans="1:10" x14ac:dyDescent="0.2">
      <c r="A30" s="261"/>
      <c r="B30" s="75"/>
      <c r="C30" s="75"/>
      <c r="D30" s="75"/>
      <c r="E30" s="75"/>
      <c r="G30" s="75"/>
      <c r="H30" s="75"/>
      <c r="J30" s="359"/>
    </row>
    <row r="31" spans="1:10" x14ac:dyDescent="0.2">
      <c r="A31" s="360" t="s">
        <v>1120</v>
      </c>
      <c r="G31" s="361" t="s">
        <v>28</v>
      </c>
      <c r="J31" s="359"/>
    </row>
    <row r="32" spans="1:10" x14ac:dyDescent="0.2">
      <c r="A32" s="260"/>
      <c r="J32" s="359"/>
    </row>
    <row r="33" spans="1:10" x14ac:dyDescent="0.2">
      <c r="A33" s="261"/>
      <c r="B33" s="75"/>
      <c r="C33" s="75"/>
      <c r="D33" s="75"/>
      <c r="E33" s="75"/>
      <c r="J33" s="359"/>
    </row>
    <row r="34" spans="1:10" x14ac:dyDescent="0.2">
      <c r="A34" s="365" t="s">
        <v>29</v>
      </c>
      <c r="B34" s="75"/>
      <c r="C34" s="75"/>
      <c r="D34" s="75"/>
      <c r="E34" s="75"/>
      <c r="F34" s="75"/>
      <c r="G34" s="75"/>
      <c r="H34" s="75"/>
      <c r="I34" s="75"/>
      <c r="J34" s="362"/>
    </row>
  </sheetData>
  <sheetProtection algorithmName="SHA-512" hashValue="iNfJr3C/PrUfw/60PG5GUu2ewPZ1+kUXC5AwrXvTAQwz4xcRamgQGS1nwypisLfv/u2QMp6C0LNwNNI6PNIdTw==" saltValue="jkuRL2kvarpAfb43JPhS0g==" spinCount="100000" sheet="1" objects="1" scenarios="1"/>
  <mergeCells count="7">
    <mergeCell ref="A26:J26"/>
    <mergeCell ref="A6:J6"/>
    <mergeCell ref="A8:J8"/>
    <mergeCell ref="A2:J2"/>
    <mergeCell ref="A9:J9"/>
    <mergeCell ref="A10:J10"/>
    <mergeCell ref="B24:J2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J14"/>
  <sheetViews>
    <sheetView workbookViewId="0">
      <selection activeCell="Q26" sqref="Q26"/>
    </sheetView>
  </sheetViews>
  <sheetFormatPr defaultRowHeight="12.75" x14ac:dyDescent="0.2"/>
  <sheetData>
    <row r="1" spans="1:10" ht="18.75" x14ac:dyDescent="0.2">
      <c r="A1" s="531" t="s">
        <v>1169</v>
      </c>
    </row>
    <row r="2" spans="1:10" ht="18.75" x14ac:dyDescent="0.2">
      <c r="A2" s="531"/>
    </row>
    <row r="3" spans="1:10" ht="18.75" x14ac:dyDescent="0.2">
      <c r="A3" s="366"/>
      <c r="B3" s="7" t="s">
        <v>1168</v>
      </c>
      <c r="C3" s="7"/>
      <c r="D3" s="7"/>
      <c r="E3" s="7"/>
      <c r="F3" s="7"/>
      <c r="G3" s="7"/>
      <c r="H3" s="7"/>
      <c r="I3" s="7"/>
    </row>
    <row r="4" spans="1:10" ht="18.75" x14ac:dyDescent="0.2">
      <c r="A4" s="366"/>
      <c r="B4" s="7" t="s">
        <v>1170</v>
      </c>
      <c r="C4" s="7"/>
      <c r="D4" s="7"/>
      <c r="E4" s="7"/>
      <c r="F4" s="7"/>
      <c r="G4" s="7"/>
      <c r="H4" s="7"/>
      <c r="I4" s="7"/>
    </row>
    <row r="5" spans="1:10" ht="77.25" customHeight="1" x14ac:dyDescent="0.2">
      <c r="A5" s="366"/>
      <c r="B5" s="855" t="s">
        <v>1216</v>
      </c>
      <c r="C5" s="856"/>
      <c r="D5" s="856"/>
      <c r="E5" s="856"/>
      <c r="F5" s="856"/>
      <c r="G5" s="856"/>
      <c r="H5" s="856"/>
      <c r="I5" s="856"/>
      <c r="J5" s="856"/>
    </row>
    <row r="6" spans="1:10" ht="18.75" x14ac:dyDescent="0.2">
      <c r="A6" s="366"/>
      <c r="B6" s="532" t="s">
        <v>1171</v>
      </c>
    </row>
    <row r="7" spans="1:10" ht="36" customHeight="1" x14ac:dyDescent="0.2">
      <c r="A7" s="367"/>
      <c r="B7" s="358"/>
      <c r="C7" s="358"/>
      <c r="D7" s="358"/>
      <c r="E7" s="358"/>
      <c r="F7" s="358"/>
      <c r="G7" s="358"/>
      <c r="H7" s="358"/>
      <c r="I7" s="358"/>
      <c r="J7" s="358"/>
    </row>
    <row r="8" spans="1:10" x14ac:dyDescent="0.2">
      <c r="A8" s="364" t="s">
        <v>996</v>
      </c>
      <c r="B8" s="258"/>
      <c r="C8" s="258"/>
      <c r="D8" s="258"/>
      <c r="E8" s="258"/>
      <c r="F8" s="258"/>
      <c r="G8" s="258"/>
      <c r="H8" s="258"/>
      <c r="I8" s="258"/>
      <c r="J8" s="259"/>
    </row>
    <row r="9" spans="1:10" x14ac:dyDescent="0.2">
      <c r="A9" s="260"/>
      <c r="J9" s="359"/>
    </row>
    <row r="10" spans="1:10" x14ac:dyDescent="0.2">
      <c r="A10" s="261"/>
      <c r="B10" s="75"/>
      <c r="C10" s="75"/>
      <c r="D10" s="75"/>
      <c r="E10" s="75"/>
      <c r="G10" s="75"/>
      <c r="H10" s="75"/>
      <c r="J10" s="359"/>
    </row>
    <row r="11" spans="1:10" x14ac:dyDescent="0.2">
      <c r="A11" s="360" t="s">
        <v>995</v>
      </c>
      <c r="G11" s="361" t="s">
        <v>28</v>
      </c>
      <c r="J11" s="359"/>
    </row>
    <row r="12" spans="1:10" x14ac:dyDescent="0.2">
      <c r="A12" s="260"/>
      <c r="J12" s="359"/>
    </row>
    <row r="13" spans="1:10" x14ac:dyDescent="0.2">
      <c r="A13" s="261"/>
      <c r="B13" s="75"/>
      <c r="C13" s="75"/>
      <c r="D13" s="75"/>
      <c r="E13" s="75"/>
      <c r="J13" s="359"/>
    </row>
    <row r="14" spans="1:10" x14ac:dyDescent="0.2">
      <c r="A14" s="365" t="s">
        <v>29</v>
      </c>
      <c r="B14" s="75"/>
      <c r="C14" s="75"/>
      <c r="D14" s="75"/>
      <c r="E14" s="75"/>
      <c r="F14" s="75"/>
      <c r="G14" s="75"/>
      <c r="H14" s="75"/>
      <c r="I14" s="75"/>
      <c r="J14" s="362"/>
    </row>
  </sheetData>
  <mergeCells count="1">
    <mergeCell ref="B5:J5"/>
  </mergeCells>
  <hyperlinks>
    <hyperlink ref="B6" r:id="rId1" xr:uid="{EB7E47A1-7A7F-434E-9CE7-B912D3987E79}"/>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DF32-1827-4D47-83A7-F1564399F590}">
  <sheetPr>
    <tabColor rgb="FF00B050"/>
  </sheetPr>
  <dimension ref="A1:J14"/>
  <sheetViews>
    <sheetView tabSelected="1" workbookViewId="0">
      <selection activeCell="W3" sqref="W3"/>
    </sheetView>
  </sheetViews>
  <sheetFormatPr defaultRowHeight="12.75" x14ac:dyDescent="0.2"/>
  <sheetData>
    <row r="1" spans="1:10" ht="18.75" x14ac:dyDescent="0.2">
      <c r="A1" s="531" t="s">
        <v>1222</v>
      </c>
    </row>
    <row r="2" spans="1:10" ht="18.75" x14ac:dyDescent="0.2">
      <c r="A2" s="531"/>
    </row>
    <row r="3" spans="1:10" ht="250.5" customHeight="1" x14ac:dyDescent="0.2">
      <c r="A3" s="366"/>
      <c r="B3" s="857" t="s">
        <v>1224</v>
      </c>
      <c r="C3" s="858"/>
      <c r="D3" s="858"/>
      <c r="E3" s="858"/>
      <c r="F3" s="858"/>
      <c r="G3" s="858"/>
      <c r="H3" s="858"/>
      <c r="I3" s="858"/>
      <c r="J3" s="858"/>
    </row>
    <row r="4" spans="1:10" ht="18.75" x14ac:dyDescent="0.2">
      <c r="A4" s="366"/>
      <c r="B4" s="900" t="s">
        <v>1223</v>
      </c>
    </row>
    <row r="5" spans="1:10" ht="18.75" x14ac:dyDescent="0.2">
      <c r="A5" s="366"/>
      <c r="B5" s="898" t="s">
        <v>1247</v>
      </c>
      <c r="C5" s="898"/>
      <c r="D5" s="898"/>
      <c r="E5" s="898"/>
      <c r="F5" s="898"/>
      <c r="G5" s="898"/>
      <c r="H5" s="898"/>
      <c r="I5" s="898"/>
      <c r="J5" s="898"/>
    </row>
    <row r="6" spans="1:10" ht="110.25" customHeight="1" x14ac:dyDescent="0.2">
      <c r="A6" s="366"/>
      <c r="B6" s="898"/>
      <c r="C6" s="898"/>
      <c r="D6" s="898"/>
      <c r="E6" s="898"/>
      <c r="F6" s="898"/>
      <c r="G6" s="898"/>
      <c r="H6" s="898"/>
      <c r="I6" s="898"/>
      <c r="J6" s="898"/>
    </row>
    <row r="7" spans="1:10" ht="36" customHeight="1" x14ac:dyDescent="0.2">
      <c r="A7" s="367"/>
      <c r="B7" s="899" t="s">
        <v>1246</v>
      </c>
      <c r="C7" s="899"/>
      <c r="D7" s="899"/>
      <c r="E7" s="899"/>
      <c r="F7" s="899"/>
      <c r="G7" s="899"/>
      <c r="H7" s="899"/>
      <c r="I7" s="899"/>
      <c r="J7" s="899"/>
    </row>
    <row r="8" spans="1:10" x14ac:dyDescent="0.2">
      <c r="A8" s="364" t="s">
        <v>996</v>
      </c>
      <c r="B8" s="258"/>
      <c r="C8" s="258"/>
      <c r="D8" s="258"/>
      <c r="E8" s="258"/>
      <c r="F8" s="258"/>
      <c r="G8" s="258"/>
      <c r="H8" s="258"/>
      <c r="I8" s="258"/>
      <c r="J8" s="259"/>
    </row>
    <row r="9" spans="1:10" x14ac:dyDescent="0.2">
      <c r="A9" s="260"/>
      <c r="J9" s="359"/>
    </row>
    <row r="10" spans="1:10" x14ac:dyDescent="0.2">
      <c r="A10" s="261"/>
      <c r="B10" s="75"/>
      <c r="C10" s="75"/>
      <c r="D10" s="75"/>
      <c r="E10" s="75"/>
      <c r="G10" s="75"/>
      <c r="H10" s="75"/>
      <c r="J10" s="359"/>
    </row>
    <row r="11" spans="1:10" x14ac:dyDescent="0.2">
      <c r="A11" s="360" t="s">
        <v>995</v>
      </c>
      <c r="G11" s="361" t="s">
        <v>28</v>
      </c>
      <c r="J11" s="359"/>
    </row>
    <row r="12" spans="1:10" x14ac:dyDescent="0.2">
      <c r="A12" s="260"/>
      <c r="J12" s="359"/>
    </row>
    <row r="13" spans="1:10" x14ac:dyDescent="0.2">
      <c r="A13" s="261"/>
      <c r="B13" s="75"/>
      <c r="C13" s="75"/>
      <c r="D13" s="75"/>
      <c r="E13" s="75"/>
      <c r="J13" s="359"/>
    </row>
    <row r="14" spans="1:10" x14ac:dyDescent="0.2">
      <c r="A14" s="365" t="s">
        <v>29</v>
      </c>
      <c r="B14" s="75"/>
      <c r="C14" s="75"/>
      <c r="D14" s="75"/>
      <c r="E14" s="75"/>
      <c r="F14" s="75"/>
      <c r="G14" s="75"/>
      <c r="H14" s="75"/>
      <c r="I14" s="75"/>
      <c r="J14" s="362"/>
    </row>
  </sheetData>
  <sheetProtection algorithmName="SHA-512" hashValue="/tXSiK+nqeEBPyavUrn9ostkr/1MTOA/YwOjyJGz9Zzp6uyndqITiHIg2dZ7fPmMaax8GYYuifyJ+xgdI+xJ/w==" saltValue="dr18gtu7BH3D6KnHeumFWA==" spinCount="100000" sheet="1" objects="1" scenarios="1"/>
  <mergeCells count="3">
    <mergeCell ref="B3:J3"/>
    <mergeCell ref="B5:J6"/>
    <mergeCell ref="B7:J7"/>
  </mergeCells>
  <hyperlinks>
    <hyperlink ref="B4" r:id="rId1" xr:uid="{A2C86536-7D29-42B0-A130-D386457A86C3}"/>
    <hyperlink ref="B7" r:id="rId2" xr:uid="{DCE700BC-DA90-4F41-B14F-FB8040E6205B}"/>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outlinePr summaryRight="0"/>
    <pageSetUpPr fitToPage="1"/>
  </sheetPr>
  <dimension ref="A1:U110"/>
  <sheetViews>
    <sheetView showGridLines="0" view="pageLayout" zoomScaleNormal="100" zoomScaleSheetLayoutView="100" workbookViewId="0">
      <selection activeCell="D8" sqref="D8"/>
    </sheetView>
  </sheetViews>
  <sheetFormatPr defaultRowHeight="12.75" customHeight="1" x14ac:dyDescent="0.2"/>
  <cols>
    <col min="1" max="1" width="29.7109375" style="8" customWidth="1"/>
    <col min="2" max="15" width="11.7109375" style="8" customWidth="1"/>
    <col min="16" max="16" width="8.7109375" style="8" customWidth="1"/>
    <col min="17" max="17" width="8.7109375" style="9" customWidth="1"/>
    <col min="18" max="18" width="8.7109375" style="10" customWidth="1"/>
    <col min="19" max="20" width="9.140625" style="8"/>
    <col min="21" max="21" width="0" style="8" hidden="1" customWidth="1"/>
    <col min="22" max="16384" width="9.140625" style="8"/>
  </cols>
  <sheetData>
    <row r="1" spans="1:21" x14ac:dyDescent="0.2">
      <c r="A1" s="85" t="s">
        <v>633</v>
      </c>
      <c r="B1" s="81"/>
      <c r="C1" s="78" t="s">
        <v>764</v>
      </c>
      <c r="D1" s="79"/>
      <c r="E1" s="868"/>
      <c r="F1" s="869"/>
      <c r="G1" s="869"/>
      <c r="H1" s="869"/>
      <c r="I1" s="869"/>
      <c r="J1" s="869"/>
      <c r="K1" s="869"/>
      <c r="L1" s="869"/>
      <c r="M1" s="869"/>
      <c r="N1" s="869"/>
      <c r="O1" s="869"/>
      <c r="P1" s="859" t="s">
        <v>1213</v>
      </c>
      <c r="Q1" s="860"/>
      <c r="R1" s="861"/>
    </row>
    <row r="2" spans="1:21" x14ac:dyDescent="0.2">
      <c r="A2" s="81"/>
      <c r="B2" s="81"/>
      <c r="C2" s="80" t="s">
        <v>749</v>
      </c>
      <c r="D2" s="313"/>
      <c r="E2" s="77" t="s">
        <v>750</v>
      </c>
      <c r="F2" s="77" t="s">
        <v>751</v>
      </c>
      <c r="G2" s="67"/>
      <c r="H2" s="77" t="s">
        <v>623</v>
      </c>
      <c r="I2" s="77"/>
      <c r="J2" s="77"/>
      <c r="K2" s="67"/>
      <c r="L2" s="77" t="s">
        <v>623</v>
      </c>
      <c r="M2" s="77"/>
      <c r="N2" s="77"/>
      <c r="O2" s="77"/>
      <c r="P2" s="862" t="s">
        <v>1212</v>
      </c>
      <c r="Q2" s="863"/>
      <c r="R2" s="864"/>
    </row>
    <row r="3" spans="1:21" ht="16.5" thickBot="1" x14ac:dyDescent="0.3">
      <c r="A3" s="304" t="s">
        <v>627</v>
      </c>
      <c r="B3"/>
      <c r="C3" s="77" t="s">
        <v>695</v>
      </c>
      <c r="D3" s="67"/>
      <c r="E3" s="81"/>
      <c r="F3" s="80" t="s">
        <v>696</v>
      </c>
      <c r="G3" s="68"/>
      <c r="H3" s="81"/>
      <c r="I3" s="81"/>
      <c r="J3" s="81"/>
      <c r="K3" s="68"/>
      <c r="L3" s="81"/>
      <c r="M3" s="81"/>
      <c r="N3" s="81"/>
      <c r="O3" s="81"/>
      <c r="P3" s="865" t="s">
        <v>874</v>
      </c>
      <c r="Q3" s="866"/>
      <c r="R3" s="867"/>
    </row>
    <row r="4" spans="1:21" ht="13.5" x14ac:dyDescent="0.25">
      <c r="A4" s="81"/>
      <c r="B4" s="81"/>
      <c r="C4" s="82" t="s">
        <v>801</v>
      </c>
      <c r="D4" s="83"/>
      <c r="E4" s="84"/>
      <c r="F4" s="84"/>
      <c r="G4" s="84"/>
      <c r="H4" s="84"/>
      <c r="I4" s="84"/>
      <c r="J4" s="84"/>
      <c r="K4" s="84"/>
      <c r="L4" s="84"/>
      <c r="M4" s="84"/>
      <c r="N4" s="84"/>
      <c r="O4" s="84"/>
      <c r="P4" s="84"/>
      <c r="Q4" s="93"/>
      <c r="R4" s="94"/>
    </row>
    <row r="5" spans="1:21" s="12" customFormat="1" ht="36" x14ac:dyDescent="0.2">
      <c r="A5" s="86"/>
      <c r="B5" s="87" t="s">
        <v>628</v>
      </c>
      <c r="C5" s="504" t="s">
        <v>344</v>
      </c>
      <c r="D5" s="504" t="s">
        <v>809</v>
      </c>
      <c r="E5" s="504" t="s">
        <v>1137</v>
      </c>
      <c r="F5" s="69" t="s">
        <v>1153</v>
      </c>
      <c r="G5" s="69" t="s">
        <v>1153</v>
      </c>
      <c r="H5" s="69" t="s">
        <v>1153</v>
      </c>
      <c r="I5" s="69" t="s">
        <v>1153</v>
      </c>
      <c r="J5" s="69" t="s">
        <v>1153</v>
      </c>
      <c r="K5" s="69" t="s">
        <v>1153</v>
      </c>
      <c r="L5" s="69" t="s">
        <v>1153</v>
      </c>
      <c r="M5" s="69" t="s">
        <v>1153</v>
      </c>
      <c r="N5" s="69" t="s">
        <v>1153</v>
      </c>
      <c r="O5" s="69" t="s">
        <v>1153</v>
      </c>
      <c r="P5" s="95" t="s">
        <v>706</v>
      </c>
      <c r="Q5" s="96" t="s">
        <v>697</v>
      </c>
      <c r="R5" s="97" t="s">
        <v>707</v>
      </c>
    </row>
    <row r="6" spans="1:21" ht="17.100000000000001" customHeight="1" x14ac:dyDescent="0.25">
      <c r="A6" s="522" t="s">
        <v>698</v>
      </c>
      <c r="B6" s="873"/>
      <c r="C6" s="874"/>
      <c r="D6" s="874"/>
      <c r="E6" s="874"/>
      <c r="F6" s="874"/>
      <c r="G6" s="874"/>
      <c r="H6" s="874"/>
      <c r="I6" s="874"/>
      <c r="J6" s="874"/>
      <c r="K6" s="874"/>
      <c r="L6" s="874"/>
      <c r="M6" s="874"/>
      <c r="N6" s="874"/>
      <c r="O6" s="874"/>
      <c r="P6" s="874"/>
      <c r="Q6" s="874"/>
      <c r="R6" s="875"/>
    </row>
    <row r="7" spans="1:21" ht="17.100000000000001" customHeight="1" x14ac:dyDescent="0.2">
      <c r="A7" s="89" t="s">
        <v>370</v>
      </c>
      <c r="B7" s="505">
        <f t="shared" ref="B7:B12" si="0">SUM(C7:O7)</f>
        <v>0</v>
      </c>
      <c r="C7" s="70"/>
      <c r="D7" s="70"/>
      <c r="E7" s="70"/>
      <c r="F7" s="70"/>
      <c r="G7" s="70"/>
      <c r="H7" s="70"/>
      <c r="I7" s="70"/>
      <c r="J7" s="70"/>
      <c r="K7" s="70"/>
      <c r="L7" s="70"/>
      <c r="M7" s="70"/>
      <c r="N7" s="70"/>
      <c r="O7" s="70"/>
      <c r="P7" s="98"/>
      <c r="Q7" s="99"/>
      <c r="R7" s="100"/>
      <c r="U7" s="17">
        <f>SUM(C7:O7)</f>
        <v>0</v>
      </c>
    </row>
    <row r="8" spans="1:21" ht="17.100000000000001" customHeight="1" x14ac:dyDescent="0.2">
      <c r="A8" s="89" t="s">
        <v>371</v>
      </c>
      <c r="B8" s="505">
        <f t="shared" si="0"/>
        <v>0</v>
      </c>
      <c r="C8" s="70"/>
      <c r="D8" s="70"/>
      <c r="E8" s="70"/>
      <c r="F8" s="70"/>
      <c r="G8" s="70"/>
      <c r="H8" s="70"/>
      <c r="I8" s="70"/>
      <c r="J8" s="70"/>
      <c r="K8" s="70"/>
      <c r="L8" s="70"/>
      <c r="M8" s="70"/>
      <c r="N8" s="70"/>
      <c r="O8" s="70"/>
      <c r="P8" s="98"/>
      <c r="Q8" s="99"/>
      <c r="R8" s="100"/>
      <c r="U8" s="17">
        <f>SUM(C8:O8)</f>
        <v>0</v>
      </c>
    </row>
    <row r="9" spans="1:21" ht="17.100000000000001" customHeight="1" x14ac:dyDescent="0.2">
      <c r="A9" s="90" t="s">
        <v>372</v>
      </c>
      <c r="B9" s="510">
        <f t="shared" si="0"/>
        <v>0</v>
      </c>
      <c r="C9" s="506">
        <f>SUM(C7:C8)</f>
        <v>0</v>
      </c>
      <c r="D9" s="506">
        <f t="shared" ref="D9:O9" si="1">SUM(D7:D8)</f>
        <v>0</v>
      </c>
      <c r="E9" s="506">
        <f t="shared" si="1"/>
        <v>0</v>
      </c>
      <c r="F9" s="506">
        <f t="shared" si="1"/>
        <v>0</v>
      </c>
      <c r="G9" s="506">
        <f t="shared" ref="G9:J9" si="2">SUM(G7:G8)</f>
        <v>0</v>
      </c>
      <c r="H9" s="506">
        <f t="shared" si="2"/>
        <v>0</v>
      </c>
      <c r="I9" s="506">
        <f t="shared" si="2"/>
        <v>0</v>
      </c>
      <c r="J9" s="506">
        <f t="shared" si="2"/>
        <v>0</v>
      </c>
      <c r="K9" s="506">
        <f t="shared" si="1"/>
        <v>0</v>
      </c>
      <c r="L9" s="506">
        <f t="shared" si="1"/>
        <v>0</v>
      </c>
      <c r="M9" s="506">
        <f t="shared" ref="M9" si="3">SUM(M7:M8)</f>
        <v>0</v>
      </c>
      <c r="N9" s="506">
        <f t="shared" si="1"/>
        <v>0</v>
      </c>
      <c r="O9" s="506">
        <f t="shared" si="1"/>
        <v>0</v>
      </c>
      <c r="P9" s="507" t="e">
        <f>B9/$D$3</f>
        <v>#DIV/0!</v>
      </c>
      <c r="Q9" s="508" t="e">
        <f>B9/$K$3</f>
        <v>#DIV/0!</v>
      </c>
      <c r="R9" s="509" t="e">
        <f>B9/$B$88</f>
        <v>#DIV/0!</v>
      </c>
    </row>
    <row r="10" spans="1:21" ht="17.100000000000001" customHeight="1" x14ac:dyDescent="0.2">
      <c r="A10" s="89" t="s">
        <v>373</v>
      </c>
      <c r="B10" s="505">
        <f t="shared" si="0"/>
        <v>0</v>
      </c>
      <c r="C10" s="70"/>
      <c r="D10" s="70"/>
      <c r="E10" s="70"/>
      <c r="F10" s="70"/>
      <c r="G10" s="70"/>
      <c r="H10" s="70"/>
      <c r="I10" s="70"/>
      <c r="J10" s="70"/>
      <c r="K10" s="70"/>
      <c r="L10" s="70"/>
      <c r="M10" s="70"/>
      <c r="N10" s="70"/>
      <c r="O10" s="70"/>
      <c r="P10" s="101"/>
      <c r="Q10" s="102"/>
      <c r="R10" s="103"/>
      <c r="U10" s="17">
        <f>SUM(C10:O10)</f>
        <v>0</v>
      </c>
    </row>
    <row r="11" spans="1:21" ht="17.100000000000001" customHeight="1" x14ac:dyDescent="0.2">
      <c r="A11" s="89" t="s">
        <v>374</v>
      </c>
      <c r="B11" s="505">
        <f t="shared" si="0"/>
        <v>0</v>
      </c>
      <c r="C11" s="70"/>
      <c r="D11" s="70"/>
      <c r="E11" s="70"/>
      <c r="F11" s="70"/>
      <c r="G11" s="70"/>
      <c r="H11" s="70"/>
      <c r="I11" s="70"/>
      <c r="J11" s="70"/>
      <c r="K11" s="70"/>
      <c r="L11" s="70"/>
      <c r="M11" s="70"/>
      <c r="N11" s="70"/>
      <c r="O11" s="70"/>
      <c r="P11" s="101"/>
      <c r="Q11" s="102"/>
      <c r="R11" s="103"/>
      <c r="U11" s="17">
        <f>SUM(C11:O11)</f>
        <v>0</v>
      </c>
    </row>
    <row r="12" spans="1:21" ht="17.100000000000001" customHeight="1" x14ac:dyDescent="0.2">
      <c r="A12" s="91" t="s">
        <v>375</v>
      </c>
      <c r="B12" s="510">
        <f t="shared" si="0"/>
        <v>0</v>
      </c>
      <c r="C12" s="506">
        <f t="shared" ref="C12:O12" si="4">SUM(C9:C11)</f>
        <v>0</v>
      </c>
      <c r="D12" s="506">
        <f t="shared" si="4"/>
        <v>0</v>
      </c>
      <c r="E12" s="506">
        <f t="shared" si="4"/>
        <v>0</v>
      </c>
      <c r="F12" s="506">
        <f t="shared" si="4"/>
        <v>0</v>
      </c>
      <c r="G12" s="506">
        <f t="shared" ref="G12:J12" si="5">SUM(G9:G11)</f>
        <v>0</v>
      </c>
      <c r="H12" s="506">
        <f t="shared" si="5"/>
        <v>0</v>
      </c>
      <c r="I12" s="506">
        <f t="shared" si="5"/>
        <v>0</v>
      </c>
      <c r="J12" s="506">
        <f t="shared" si="5"/>
        <v>0</v>
      </c>
      <c r="K12" s="506">
        <f t="shared" si="4"/>
        <v>0</v>
      </c>
      <c r="L12" s="506">
        <f t="shared" si="4"/>
        <v>0</v>
      </c>
      <c r="M12" s="506">
        <f t="shared" ref="M12" si="6">SUM(M9:M11)</f>
        <v>0</v>
      </c>
      <c r="N12" s="506">
        <f t="shared" si="4"/>
        <v>0</v>
      </c>
      <c r="O12" s="506">
        <f t="shared" si="4"/>
        <v>0</v>
      </c>
      <c r="P12" s="507" t="e">
        <f>B12/$D$3</f>
        <v>#DIV/0!</v>
      </c>
      <c r="Q12" s="508" t="e">
        <f>B12/$K$3</f>
        <v>#DIV/0!</v>
      </c>
      <c r="R12" s="509" t="e">
        <f>B12/$B$88</f>
        <v>#DIV/0!</v>
      </c>
    </row>
    <row r="13" spans="1:21" ht="17.100000000000001" customHeight="1" x14ac:dyDescent="0.25">
      <c r="A13" s="522" t="s">
        <v>699</v>
      </c>
      <c r="B13" s="873"/>
      <c r="C13" s="874"/>
      <c r="D13" s="874"/>
      <c r="E13" s="874"/>
      <c r="F13" s="874"/>
      <c r="G13" s="874"/>
      <c r="H13" s="874"/>
      <c r="I13" s="874"/>
      <c r="J13" s="874"/>
      <c r="K13" s="874"/>
      <c r="L13" s="874"/>
      <c r="M13" s="874"/>
      <c r="N13" s="874"/>
      <c r="O13" s="874"/>
      <c r="P13" s="874"/>
      <c r="Q13" s="874"/>
      <c r="R13" s="875"/>
    </row>
    <row r="14" spans="1:21" ht="17.100000000000001" customHeight="1" x14ac:dyDescent="0.2">
      <c r="A14" s="89" t="s">
        <v>376</v>
      </c>
      <c r="B14" s="505">
        <f t="shared" ref="B14:B20" si="7">SUM(C14:O14)</f>
        <v>0</v>
      </c>
      <c r="C14" s="70"/>
      <c r="D14" s="70"/>
      <c r="E14" s="70"/>
      <c r="F14" s="70"/>
      <c r="G14" s="70"/>
      <c r="H14" s="70"/>
      <c r="I14" s="70"/>
      <c r="J14" s="70"/>
      <c r="K14" s="70"/>
      <c r="L14" s="70"/>
      <c r="M14" s="70"/>
      <c r="N14" s="70"/>
      <c r="O14" s="70"/>
      <c r="P14" s="101"/>
      <c r="Q14" s="102"/>
      <c r="R14" s="103"/>
      <c r="U14" s="17">
        <f t="shared" ref="U14:U19" si="8">SUM(C14:O14)</f>
        <v>0</v>
      </c>
    </row>
    <row r="15" spans="1:21" ht="17.100000000000001" customHeight="1" x14ac:dyDescent="0.2">
      <c r="A15" s="89" t="s">
        <v>377</v>
      </c>
      <c r="B15" s="505">
        <f t="shared" si="7"/>
        <v>0</v>
      </c>
      <c r="C15" s="70"/>
      <c r="D15" s="70"/>
      <c r="E15" s="70"/>
      <c r="F15" s="70"/>
      <c r="G15" s="70"/>
      <c r="H15" s="70"/>
      <c r="I15" s="70"/>
      <c r="J15" s="70"/>
      <c r="K15" s="70"/>
      <c r="L15" s="70"/>
      <c r="M15" s="70"/>
      <c r="N15" s="70"/>
      <c r="O15" s="70"/>
      <c r="P15" s="101"/>
      <c r="Q15" s="102"/>
      <c r="R15" s="103"/>
      <c r="U15" s="17">
        <f t="shared" si="8"/>
        <v>0</v>
      </c>
    </row>
    <row r="16" spans="1:21" ht="17.100000000000001" customHeight="1" x14ac:dyDescent="0.2">
      <c r="A16" s="89" t="s">
        <v>378</v>
      </c>
      <c r="B16" s="505">
        <f t="shared" si="7"/>
        <v>0</v>
      </c>
      <c r="C16" s="70"/>
      <c r="D16" s="70"/>
      <c r="E16" s="70"/>
      <c r="F16" s="70"/>
      <c r="G16" s="70"/>
      <c r="H16" s="70"/>
      <c r="I16" s="70"/>
      <c r="J16" s="70"/>
      <c r="K16" s="70"/>
      <c r="L16" s="70"/>
      <c r="M16" s="70"/>
      <c r="N16" s="70"/>
      <c r="O16" s="70"/>
      <c r="P16" s="101"/>
      <c r="Q16" s="102"/>
      <c r="R16" s="103"/>
      <c r="U16" s="17">
        <f t="shared" si="8"/>
        <v>0</v>
      </c>
    </row>
    <row r="17" spans="1:21" ht="17.100000000000001" customHeight="1" x14ac:dyDescent="0.2">
      <c r="A17" s="89" t="s">
        <v>379</v>
      </c>
      <c r="B17" s="505">
        <f t="shared" si="7"/>
        <v>0</v>
      </c>
      <c r="C17" s="70"/>
      <c r="D17" s="70"/>
      <c r="E17" s="70"/>
      <c r="F17" s="70"/>
      <c r="G17" s="70"/>
      <c r="H17" s="70"/>
      <c r="I17" s="70"/>
      <c r="J17" s="70"/>
      <c r="K17" s="70"/>
      <c r="L17" s="70"/>
      <c r="M17" s="70"/>
      <c r="N17" s="70"/>
      <c r="O17" s="70"/>
      <c r="P17" s="101"/>
      <c r="Q17" s="102"/>
      <c r="R17" s="103"/>
      <c r="U17" s="17">
        <f t="shared" si="8"/>
        <v>0</v>
      </c>
    </row>
    <row r="18" spans="1:21" ht="17.100000000000001" customHeight="1" x14ac:dyDescent="0.2">
      <c r="A18" s="89" t="s">
        <v>380</v>
      </c>
      <c r="B18" s="505">
        <f t="shared" si="7"/>
        <v>0</v>
      </c>
      <c r="C18" s="70"/>
      <c r="D18" s="70"/>
      <c r="E18" s="70"/>
      <c r="F18" s="70"/>
      <c r="G18" s="70"/>
      <c r="H18" s="70"/>
      <c r="I18" s="70"/>
      <c r="J18" s="70"/>
      <c r="K18" s="70"/>
      <c r="L18" s="70"/>
      <c r="M18" s="70"/>
      <c r="N18" s="70"/>
      <c r="O18" s="70"/>
      <c r="P18" s="101"/>
      <c r="Q18" s="102"/>
      <c r="R18" s="103"/>
      <c r="U18" s="17">
        <f t="shared" si="8"/>
        <v>0</v>
      </c>
    </row>
    <row r="19" spans="1:21" ht="17.100000000000001" customHeight="1" x14ac:dyDescent="0.2">
      <c r="A19" s="89" t="s">
        <v>381</v>
      </c>
      <c r="B19" s="505">
        <f t="shared" si="7"/>
        <v>0</v>
      </c>
      <c r="C19" s="70"/>
      <c r="D19" s="70"/>
      <c r="E19" s="70"/>
      <c r="F19" s="70"/>
      <c r="G19" s="70"/>
      <c r="H19" s="70"/>
      <c r="I19" s="70"/>
      <c r="J19" s="70"/>
      <c r="K19" s="70"/>
      <c r="L19" s="70"/>
      <c r="M19" s="70"/>
      <c r="N19" s="70"/>
      <c r="O19" s="70"/>
      <c r="P19" s="101"/>
      <c r="Q19" s="102"/>
      <c r="R19" s="103"/>
      <c r="U19" s="17">
        <f t="shared" si="8"/>
        <v>0</v>
      </c>
    </row>
    <row r="20" spans="1:21" ht="17.100000000000001" customHeight="1" x14ac:dyDescent="0.2">
      <c r="A20" s="91" t="s">
        <v>382</v>
      </c>
      <c r="B20" s="510">
        <f t="shared" si="7"/>
        <v>0</v>
      </c>
      <c r="C20" s="506">
        <f t="shared" ref="C20:O20" si="9">SUM(C14:C19)</f>
        <v>0</v>
      </c>
      <c r="D20" s="506">
        <f t="shared" si="9"/>
        <v>0</v>
      </c>
      <c r="E20" s="506">
        <f t="shared" si="9"/>
        <v>0</v>
      </c>
      <c r="F20" s="506">
        <f t="shared" si="9"/>
        <v>0</v>
      </c>
      <c r="G20" s="506">
        <f t="shared" ref="G20:J20" si="10">SUM(G14:G19)</f>
        <v>0</v>
      </c>
      <c r="H20" s="506">
        <f t="shared" si="10"/>
        <v>0</v>
      </c>
      <c r="I20" s="506">
        <f t="shared" si="10"/>
        <v>0</v>
      </c>
      <c r="J20" s="506">
        <f t="shared" si="10"/>
        <v>0</v>
      </c>
      <c r="K20" s="506">
        <f t="shared" si="9"/>
        <v>0</v>
      </c>
      <c r="L20" s="506">
        <f t="shared" si="9"/>
        <v>0</v>
      </c>
      <c r="M20" s="506">
        <f t="shared" ref="M20" si="11">SUM(M14:M19)</f>
        <v>0</v>
      </c>
      <c r="N20" s="506">
        <f t="shared" si="9"/>
        <v>0</v>
      </c>
      <c r="O20" s="506">
        <f t="shared" si="9"/>
        <v>0</v>
      </c>
      <c r="P20" s="511" t="e">
        <f>B20/$D$3</f>
        <v>#DIV/0!</v>
      </c>
      <c r="Q20" s="508" t="e">
        <f>B20/$K$3</f>
        <v>#DIV/0!</v>
      </c>
      <c r="R20" s="509" t="e">
        <f>B20/$B$88</f>
        <v>#DIV/0!</v>
      </c>
    </row>
    <row r="21" spans="1:21" ht="17.100000000000001" customHeight="1" x14ac:dyDescent="0.25">
      <c r="A21" s="523" t="s">
        <v>816</v>
      </c>
      <c r="B21" s="873"/>
      <c r="C21" s="874"/>
      <c r="D21" s="874"/>
      <c r="E21" s="874"/>
      <c r="F21" s="874"/>
      <c r="G21" s="874"/>
      <c r="H21" s="874"/>
      <c r="I21" s="874"/>
      <c r="J21" s="874"/>
      <c r="K21" s="874"/>
      <c r="L21" s="874"/>
      <c r="M21" s="874"/>
      <c r="N21" s="874"/>
      <c r="O21" s="874"/>
      <c r="P21" s="874"/>
      <c r="Q21" s="874"/>
      <c r="R21" s="875"/>
    </row>
    <row r="22" spans="1:21" ht="17.100000000000001" customHeight="1" x14ac:dyDescent="0.2">
      <c r="A22" s="92" t="s">
        <v>376</v>
      </c>
      <c r="B22" s="505">
        <f t="shared" ref="B22:B28" si="12">SUM(C22:O22)</f>
        <v>0</v>
      </c>
      <c r="C22" s="70"/>
      <c r="D22" s="70"/>
      <c r="E22" s="70"/>
      <c r="F22" s="70"/>
      <c r="G22" s="70"/>
      <c r="H22" s="70"/>
      <c r="I22" s="70"/>
      <c r="J22" s="70"/>
      <c r="K22" s="70"/>
      <c r="L22" s="70"/>
      <c r="M22" s="70"/>
      <c r="N22" s="70"/>
      <c r="O22" s="70"/>
      <c r="P22" s="101"/>
      <c r="Q22" s="102"/>
      <c r="R22" s="103"/>
      <c r="U22" s="17">
        <f t="shared" ref="U22:U27" si="13">SUM(C22:O22)</f>
        <v>0</v>
      </c>
    </row>
    <row r="23" spans="1:21" ht="17.100000000000001" customHeight="1" x14ac:dyDescent="0.2">
      <c r="A23" s="92" t="s">
        <v>377</v>
      </c>
      <c r="B23" s="505">
        <f t="shared" si="12"/>
        <v>0</v>
      </c>
      <c r="C23" s="70"/>
      <c r="D23" s="70"/>
      <c r="E23" s="70"/>
      <c r="F23" s="70"/>
      <c r="G23" s="70"/>
      <c r="H23" s="70"/>
      <c r="I23" s="70"/>
      <c r="J23" s="70"/>
      <c r="K23" s="70"/>
      <c r="L23" s="70"/>
      <c r="M23" s="70"/>
      <c r="N23" s="70"/>
      <c r="O23" s="70"/>
      <c r="P23" s="101"/>
      <c r="Q23" s="102"/>
      <c r="R23" s="103"/>
      <c r="U23" s="17">
        <f t="shared" si="13"/>
        <v>0</v>
      </c>
    </row>
    <row r="24" spans="1:21" ht="17.100000000000001" customHeight="1" x14ac:dyDescent="0.2">
      <c r="A24" s="92" t="s">
        <v>378</v>
      </c>
      <c r="B24" s="505">
        <f t="shared" si="12"/>
        <v>0</v>
      </c>
      <c r="C24" s="70"/>
      <c r="D24" s="70"/>
      <c r="E24" s="70"/>
      <c r="F24" s="70"/>
      <c r="G24" s="70"/>
      <c r="H24" s="70"/>
      <c r="I24" s="70"/>
      <c r="J24" s="70"/>
      <c r="K24" s="70"/>
      <c r="L24" s="70"/>
      <c r="M24" s="70"/>
      <c r="N24" s="70"/>
      <c r="O24" s="70"/>
      <c r="P24" s="101"/>
      <c r="Q24" s="102"/>
      <c r="R24" s="103"/>
      <c r="U24" s="17">
        <f t="shared" si="13"/>
        <v>0</v>
      </c>
    </row>
    <row r="25" spans="1:21" ht="17.100000000000001" customHeight="1" x14ac:dyDescent="0.2">
      <c r="A25" s="92" t="s">
        <v>379</v>
      </c>
      <c r="B25" s="505">
        <f t="shared" si="12"/>
        <v>0</v>
      </c>
      <c r="C25" s="70"/>
      <c r="D25" s="70"/>
      <c r="E25" s="70"/>
      <c r="F25" s="70"/>
      <c r="G25" s="70"/>
      <c r="H25" s="70"/>
      <c r="I25" s="70"/>
      <c r="J25" s="70"/>
      <c r="K25" s="70"/>
      <c r="L25" s="70"/>
      <c r="M25" s="70"/>
      <c r="N25" s="70"/>
      <c r="O25" s="70"/>
      <c r="P25" s="101"/>
      <c r="Q25" s="102"/>
      <c r="R25" s="103"/>
      <c r="U25" s="17">
        <f t="shared" si="13"/>
        <v>0</v>
      </c>
    </row>
    <row r="26" spans="1:21" ht="17.100000000000001" customHeight="1" x14ac:dyDescent="0.2">
      <c r="A26" s="92" t="s">
        <v>380</v>
      </c>
      <c r="B26" s="505">
        <f t="shared" si="12"/>
        <v>0</v>
      </c>
      <c r="C26" s="70"/>
      <c r="D26" s="70"/>
      <c r="E26" s="70"/>
      <c r="F26" s="70"/>
      <c r="G26" s="70"/>
      <c r="H26" s="70"/>
      <c r="I26" s="70"/>
      <c r="J26" s="70"/>
      <c r="K26" s="70"/>
      <c r="L26" s="70"/>
      <c r="M26" s="70"/>
      <c r="N26" s="70"/>
      <c r="O26" s="70"/>
      <c r="P26" s="101"/>
      <c r="Q26" s="102"/>
      <c r="R26" s="103"/>
      <c r="U26" s="17">
        <f t="shared" si="13"/>
        <v>0</v>
      </c>
    </row>
    <row r="27" spans="1:21" ht="17.100000000000001" customHeight="1" x14ac:dyDescent="0.2">
      <c r="A27" s="89" t="s">
        <v>381</v>
      </c>
      <c r="B27" s="505">
        <f t="shared" si="12"/>
        <v>0</v>
      </c>
      <c r="C27" s="70"/>
      <c r="D27" s="70"/>
      <c r="E27" s="70"/>
      <c r="F27" s="70"/>
      <c r="G27" s="70"/>
      <c r="H27" s="70"/>
      <c r="I27" s="70"/>
      <c r="J27" s="70"/>
      <c r="K27" s="70"/>
      <c r="L27" s="70"/>
      <c r="M27" s="70"/>
      <c r="N27" s="70"/>
      <c r="O27" s="70"/>
      <c r="P27" s="101"/>
      <c r="Q27" s="102"/>
      <c r="R27" s="103"/>
      <c r="U27" s="17">
        <f t="shared" si="13"/>
        <v>0</v>
      </c>
    </row>
    <row r="28" spans="1:21" ht="17.100000000000001" customHeight="1" x14ac:dyDescent="0.2">
      <c r="A28" s="91" t="s">
        <v>383</v>
      </c>
      <c r="B28" s="510">
        <f t="shared" si="12"/>
        <v>0</v>
      </c>
      <c r="C28" s="506">
        <f t="shared" ref="C28:O28" si="14">SUM(C22:C27)</f>
        <v>0</v>
      </c>
      <c r="D28" s="506">
        <f t="shared" si="14"/>
        <v>0</v>
      </c>
      <c r="E28" s="506">
        <f t="shared" si="14"/>
        <v>0</v>
      </c>
      <c r="F28" s="506">
        <f t="shared" si="14"/>
        <v>0</v>
      </c>
      <c r="G28" s="506">
        <f t="shared" ref="G28:J28" si="15">SUM(G22:G27)</f>
        <v>0</v>
      </c>
      <c r="H28" s="506">
        <f t="shared" si="15"/>
        <v>0</v>
      </c>
      <c r="I28" s="506">
        <f t="shared" si="15"/>
        <v>0</v>
      </c>
      <c r="J28" s="506">
        <f t="shared" si="15"/>
        <v>0</v>
      </c>
      <c r="K28" s="506">
        <f t="shared" si="14"/>
        <v>0</v>
      </c>
      <c r="L28" s="506">
        <f t="shared" si="14"/>
        <v>0</v>
      </c>
      <c r="M28" s="506">
        <f t="shared" ref="M28" si="16">SUM(M22:M27)</f>
        <v>0</v>
      </c>
      <c r="N28" s="506">
        <f t="shared" si="14"/>
        <v>0</v>
      </c>
      <c r="O28" s="506">
        <f t="shared" si="14"/>
        <v>0</v>
      </c>
      <c r="P28" s="507" t="e">
        <f>B28/$D$3</f>
        <v>#DIV/0!</v>
      </c>
      <c r="Q28" s="508" t="e">
        <f>B28/$K$3</f>
        <v>#DIV/0!</v>
      </c>
      <c r="R28" s="509" t="e">
        <f>B28/$B$88</f>
        <v>#DIV/0!</v>
      </c>
    </row>
    <row r="29" spans="1:21" ht="17.100000000000001" customHeight="1" x14ac:dyDescent="0.25">
      <c r="A29" s="522" t="s">
        <v>700</v>
      </c>
      <c r="B29" s="873"/>
      <c r="C29" s="874"/>
      <c r="D29" s="874"/>
      <c r="E29" s="874"/>
      <c r="F29" s="874"/>
      <c r="G29" s="874"/>
      <c r="H29" s="874"/>
      <c r="I29" s="874"/>
      <c r="J29" s="874"/>
      <c r="K29" s="874"/>
      <c r="L29" s="874"/>
      <c r="M29" s="874"/>
      <c r="N29" s="874"/>
      <c r="O29" s="874"/>
      <c r="P29" s="874"/>
      <c r="Q29" s="874"/>
      <c r="R29" s="875"/>
    </row>
    <row r="30" spans="1:21" ht="17.100000000000001" customHeight="1" x14ac:dyDescent="0.2">
      <c r="A30" s="89" t="s">
        <v>384</v>
      </c>
      <c r="B30" s="505">
        <f>SUM(C30:O30)</f>
        <v>0</v>
      </c>
      <c r="C30" s="70"/>
      <c r="D30" s="70"/>
      <c r="E30" s="70"/>
      <c r="F30" s="70"/>
      <c r="G30" s="70"/>
      <c r="H30" s="70"/>
      <c r="I30" s="70"/>
      <c r="J30" s="70"/>
      <c r="K30" s="70"/>
      <c r="L30" s="70"/>
      <c r="M30" s="70"/>
      <c r="N30" s="70"/>
      <c r="O30" s="70"/>
      <c r="P30" s="101"/>
      <c r="Q30" s="102"/>
      <c r="R30" s="103"/>
      <c r="U30" s="17">
        <f>SUM(C30:O30)</f>
        <v>0</v>
      </c>
    </row>
    <row r="31" spans="1:21" ht="17.100000000000001" customHeight="1" x14ac:dyDescent="0.2">
      <c r="A31" s="89" t="s">
        <v>385</v>
      </c>
      <c r="B31" s="505">
        <f>SUM(C31:O31)</f>
        <v>0</v>
      </c>
      <c r="C31" s="70"/>
      <c r="D31" s="70"/>
      <c r="E31" s="70"/>
      <c r="F31" s="70"/>
      <c r="G31" s="70"/>
      <c r="H31" s="70"/>
      <c r="I31" s="70"/>
      <c r="J31" s="70"/>
      <c r="K31" s="70"/>
      <c r="L31" s="70"/>
      <c r="M31" s="70"/>
      <c r="N31" s="70"/>
      <c r="O31" s="70"/>
      <c r="P31" s="101"/>
      <c r="Q31" s="102"/>
      <c r="R31" s="103"/>
      <c r="U31" s="17">
        <f>SUM(C31:O31)</f>
        <v>0</v>
      </c>
    </row>
    <row r="32" spans="1:21" ht="17.100000000000001" customHeight="1" x14ac:dyDescent="0.2">
      <c r="A32" s="91" t="s">
        <v>386</v>
      </c>
      <c r="B32" s="510">
        <f>SUM(C32:O32)</f>
        <v>0</v>
      </c>
      <c r="C32" s="506">
        <f t="shared" ref="C32:O32" si="17">SUM(C30:C31)</f>
        <v>0</v>
      </c>
      <c r="D32" s="506">
        <f t="shared" si="17"/>
        <v>0</v>
      </c>
      <c r="E32" s="506">
        <f t="shared" si="17"/>
        <v>0</v>
      </c>
      <c r="F32" s="506">
        <f t="shared" si="17"/>
        <v>0</v>
      </c>
      <c r="G32" s="506">
        <f t="shared" ref="G32:J32" si="18">SUM(G30:G31)</f>
        <v>0</v>
      </c>
      <c r="H32" s="506">
        <f t="shared" si="18"/>
        <v>0</v>
      </c>
      <c r="I32" s="506">
        <f t="shared" si="18"/>
        <v>0</v>
      </c>
      <c r="J32" s="506">
        <f t="shared" si="18"/>
        <v>0</v>
      </c>
      <c r="K32" s="506">
        <f t="shared" si="17"/>
        <v>0</v>
      </c>
      <c r="L32" s="506">
        <f t="shared" si="17"/>
        <v>0</v>
      </c>
      <c r="M32" s="506">
        <f t="shared" ref="M32" si="19">SUM(M30:M31)</f>
        <v>0</v>
      </c>
      <c r="N32" s="506">
        <f t="shared" si="17"/>
        <v>0</v>
      </c>
      <c r="O32" s="506">
        <f t="shared" si="17"/>
        <v>0</v>
      </c>
      <c r="P32" s="507" t="e">
        <f>B32/$D$3</f>
        <v>#DIV/0!</v>
      </c>
      <c r="Q32" s="508" t="e">
        <f>B32/$K$3</f>
        <v>#DIV/0!</v>
      </c>
      <c r="R32" s="509" t="e">
        <f>B32/$B$88</f>
        <v>#DIV/0!</v>
      </c>
    </row>
    <row r="33" spans="1:21" ht="17.100000000000001" customHeight="1" x14ac:dyDescent="0.2">
      <c r="A33" s="89" t="s">
        <v>387</v>
      </c>
      <c r="B33" s="505">
        <f>SUM(C33:O33)</f>
        <v>0</v>
      </c>
      <c r="C33" s="70"/>
      <c r="D33" s="70"/>
      <c r="E33" s="70"/>
      <c r="F33" s="70"/>
      <c r="G33" s="70"/>
      <c r="H33" s="70"/>
      <c r="I33" s="70"/>
      <c r="J33" s="70"/>
      <c r="K33" s="70"/>
      <c r="L33" s="70"/>
      <c r="M33" s="70"/>
      <c r="N33" s="70"/>
      <c r="O33" s="70"/>
      <c r="P33" s="98"/>
      <c r="Q33" s="99"/>
      <c r="R33" s="100"/>
      <c r="U33" s="17">
        <f>SUM(C33:O33)</f>
        <v>0</v>
      </c>
    </row>
    <row r="34" spans="1:21" ht="17.100000000000001" customHeight="1" x14ac:dyDescent="0.2">
      <c r="A34" s="91" t="s">
        <v>388</v>
      </c>
      <c r="B34" s="510">
        <f>SUM(C34:O34)</f>
        <v>0</v>
      </c>
      <c r="C34" s="506">
        <f t="shared" ref="C34:O34" si="20">SUM(C32:C33)</f>
        <v>0</v>
      </c>
      <c r="D34" s="506">
        <f t="shared" si="20"/>
        <v>0</v>
      </c>
      <c r="E34" s="506">
        <f t="shared" si="20"/>
        <v>0</v>
      </c>
      <c r="F34" s="506">
        <f t="shared" si="20"/>
        <v>0</v>
      </c>
      <c r="G34" s="506">
        <f t="shared" ref="G34:J34" si="21">SUM(G32:G33)</f>
        <v>0</v>
      </c>
      <c r="H34" s="506">
        <f t="shared" si="21"/>
        <v>0</v>
      </c>
      <c r="I34" s="506">
        <f t="shared" si="21"/>
        <v>0</v>
      </c>
      <c r="J34" s="506">
        <f t="shared" si="21"/>
        <v>0</v>
      </c>
      <c r="K34" s="506">
        <f t="shared" si="20"/>
        <v>0</v>
      </c>
      <c r="L34" s="506">
        <f t="shared" si="20"/>
        <v>0</v>
      </c>
      <c r="M34" s="506">
        <f t="shared" ref="M34" si="22">SUM(M32:M33)</f>
        <v>0</v>
      </c>
      <c r="N34" s="506">
        <f t="shared" si="20"/>
        <v>0</v>
      </c>
      <c r="O34" s="506">
        <f t="shared" si="20"/>
        <v>0</v>
      </c>
      <c r="P34" s="507" t="e">
        <f>B34/$D$3</f>
        <v>#DIV/0!</v>
      </c>
      <c r="Q34" s="508" t="e">
        <f>B34/$K$3</f>
        <v>#DIV/0!</v>
      </c>
      <c r="R34" s="509" t="e">
        <f>B34/$B$88</f>
        <v>#DIV/0!</v>
      </c>
    </row>
    <row r="35" spans="1:21" ht="33" customHeight="1" x14ac:dyDescent="0.2">
      <c r="A35" s="91"/>
      <c r="B35" s="516"/>
      <c r="C35" s="520" t="str">
        <f>C5</f>
        <v>HOME</v>
      </c>
      <c r="D35" s="520" t="str">
        <f t="shared" ref="D35:O35" si="23">D5</f>
        <v>Tax Credit Equity</v>
      </c>
      <c r="E35" s="520" t="str">
        <f t="shared" si="23"/>
        <v>Conv. Loan</v>
      </c>
      <c r="F35" s="520" t="str">
        <f t="shared" si="23"/>
        <v>&lt;source&gt;</v>
      </c>
      <c r="G35" s="520" t="str">
        <f t="shared" ref="G35:J35" si="24">G5</f>
        <v>&lt;source&gt;</v>
      </c>
      <c r="H35" s="520" t="str">
        <f t="shared" si="24"/>
        <v>&lt;source&gt;</v>
      </c>
      <c r="I35" s="520" t="str">
        <f t="shared" si="24"/>
        <v>&lt;source&gt;</v>
      </c>
      <c r="J35" s="520" t="str">
        <f t="shared" si="24"/>
        <v>&lt;source&gt;</v>
      </c>
      <c r="K35" s="520" t="str">
        <f t="shared" si="23"/>
        <v>&lt;source&gt;</v>
      </c>
      <c r="L35" s="520" t="str">
        <f t="shared" si="23"/>
        <v>&lt;source&gt;</v>
      </c>
      <c r="M35" s="520" t="str">
        <f t="shared" ref="M35" si="25">M5</f>
        <v>&lt;source&gt;</v>
      </c>
      <c r="N35" s="520" t="str">
        <f t="shared" si="23"/>
        <v>&lt;source&gt;</v>
      </c>
      <c r="O35" s="520" t="str">
        <f t="shared" si="23"/>
        <v>&lt;source&gt;</v>
      </c>
      <c r="P35" s="517"/>
      <c r="Q35" s="518"/>
      <c r="R35" s="519"/>
    </row>
    <row r="36" spans="1:21" ht="17.100000000000001" customHeight="1" x14ac:dyDescent="0.25">
      <c r="A36" s="522" t="s">
        <v>701</v>
      </c>
      <c r="B36" s="873"/>
      <c r="C36" s="874"/>
      <c r="D36" s="874"/>
      <c r="E36" s="874"/>
      <c r="F36" s="874"/>
      <c r="G36" s="874"/>
      <c r="H36" s="874"/>
      <c r="I36" s="874"/>
      <c r="J36" s="874"/>
      <c r="K36" s="874"/>
      <c r="L36" s="874"/>
      <c r="M36" s="874"/>
      <c r="N36" s="874"/>
      <c r="O36" s="874"/>
      <c r="P36" s="874"/>
      <c r="Q36" s="874"/>
      <c r="R36" s="875"/>
    </row>
    <row r="37" spans="1:21" ht="17.100000000000001" customHeight="1" x14ac:dyDescent="0.2">
      <c r="A37" s="503" t="s">
        <v>389</v>
      </c>
      <c r="B37" s="505">
        <f t="shared" ref="B37:B44" si="26">SUM(C37:O37)</f>
        <v>0</v>
      </c>
      <c r="C37" s="70"/>
      <c r="D37" s="70"/>
      <c r="E37" s="70"/>
      <c r="F37" s="70"/>
      <c r="G37" s="70"/>
      <c r="H37" s="70"/>
      <c r="I37" s="70"/>
      <c r="J37" s="70"/>
      <c r="K37" s="70"/>
      <c r="L37" s="70"/>
      <c r="M37" s="70"/>
      <c r="N37" s="70"/>
      <c r="O37" s="70"/>
      <c r="P37" s="101"/>
      <c r="Q37" s="102"/>
      <c r="R37" s="103"/>
      <c r="U37" s="17">
        <f t="shared" ref="U37:U43" si="27">SUM(C37:O37)</f>
        <v>0</v>
      </c>
    </row>
    <row r="38" spans="1:21" ht="17.100000000000001" customHeight="1" x14ac:dyDescent="0.2">
      <c r="A38" s="89" t="s">
        <v>632</v>
      </c>
      <c r="B38" s="505">
        <f t="shared" si="26"/>
        <v>0</v>
      </c>
      <c r="C38" s="70"/>
      <c r="D38" s="70"/>
      <c r="E38" s="70"/>
      <c r="F38" s="70"/>
      <c r="G38" s="70"/>
      <c r="H38" s="70"/>
      <c r="I38" s="70"/>
      <c r="J38" s="70"/>
      <c r="K38" s="70"/>
      <c r="L38" s="70"/>
      <c r="M38" s="70"/>
      <c r="N38" s="70"/>
      <c r="O38" s="70"/>
      <c r="P38" s="101"/>
      <c r="Q38" s="102"/>
      <c r="R38" s="103"/>
      <c r="U38" s="17">
        <f t="shared" si="27"/>
        <v>0</v>
      </c>
    </row>
    <row r="39" spans="1:21" ht="17.100000000000001" customHeight="1" x14ac:dyDescent="0.2">
      <c r="A39" s="89" t="s">
        <v>390</v>
      </c>
      <c r="B39" s="505">
        <f t="shared" si="26"/>
        <v>0</v>
      </c>
      <c r="C39" s="70"/>
      <c r="D39" s="70"/>
      <c r="E39" s="70"/>
      <c r="F39" s="70"/>
      <c r="G39" s="70"/>
      <c r="H39" s="70"/>
      <c r="I39" s="70"/>
      <c r="J39" s="70"/>
      <c r="K39" s="70"/>
      <c r="L39" s="70"/>
      <c r="M39" s="70"/>
      <c r="N39" s="70"/>
      <c r="O39" s="70"/>
      <c r="P39" s="101"/>
      <c r="Q39" s="102"/>
      <c r="R39" s="103"/>
      <c r="U39" s="17">
        <f t="shared" si="27"/>
        <v>0</v>
      </c>
    </row>
    <row r="40" spans="1:21" ht="17.100000000000001" customHeight="1" x14ac:dyDescent="0.2">
      <c r="A40" s="503" t="s">
        <v>398</v>
      </c>
      <c r="B40" s="505">
        <f t="shared" si="26"/>
        <v>0</v>
      </c>
      <c r="C40" s="70"/>
      <c r="D40" s="70"/>
      <c r="E40" s="70"/>
      <c r="F40" s="70"/>
      <c r="G40" s="70"/>
      <c r="H40" s="70"/>
      <c r="I40" s="70"/>
      <c r="J40" s="70"/>
      <c r="K40" s="70"/>
      <c r="L40" s="70"/>
      <c r="M40" s="70"/>
      <c r="N40" s="70"/>
      <c r="O40" s="70"/>
      <c r="P40" s="101"/>
      <c r="Q40" s="102"/>
      <c r="R40" s="103"/>
      <c r="U40" s="17">
        <f t="shared" si="27"/>
        <v>0</v>
      </c>
    </row>
    <row r="41" spans="1:21" ht="17.100000000000001" customHeight="1" x14ac:dyDescent="0.2">
      <c r="A41" s="89" t="s">
        <v>391</v>
      </c>
      <c r="B41" s="505">
        <f t="shared" si="26"/>
        <v>0</v>
      </c>
      <c r="C41" s="70"/>
      <c r="D41" s="70"/>
      <c r="E41" s="70"/>
      <c r="F41" s="70"/>
      <c r="G41" s="70"/>
      <c r="H41" s="70"/>
      <c r="I41" s="70"/>
      <c r="J41" s="70"/>
      <c r="K41" s="70"/>
      <c r="L41" s="70"/>
      <c r="M41" s="70"/>
      <c r="N41" s="70"/>
      <c r="O41" s="70"/>
      <c r="P41" s="101"/>
      <c r="Q41" s="102"/>
      <c r="R41" s="103"/>
      <c r="U41" s="17">
        <f t="shared" si="27"/>
        <v>0</v>
      </c>
    </row>
    <row r="42" spans="1:21" ht="17.100000000000001" customHeight="1" x14ac:dyDescent="0.2">
      <c r="A42" s="89" t="s">
        <v>392</v>
      </c>
      <c r="B42" s="505">
        <f t="shared" si="26"/>
        <v>0</v>
      </c>
      <c r="C42" s="70"/>
      <c r="D42" s="70"/>
      <c r="E42" s="70"/>
      <c r="F42" s="70"/>
      <c r="G42" s="70"/>
      <c r="H42" s="70"/>
      <c r="I42" s="70"/>
      <c r="J42" s="70"/>
      <c r="K42" s="70"/>
      <c r="L42" s="70"/>
      <c r="M42" s="70"/>
      <c r="N42" s="70"/>
      <c r="O42" s="70"/>
      <c r="P42" s="101"/>
      <c r="Q42" s="102"/>
      <c r="R42" s="103"/>
      <c r="U42" s="17">
        <f t="shared" si="27"/>
        <v>0</v>
      </c>
    </row>
    <row r="43" spans="1:21" ht="17.100000000000001" customHeight="1" x14ac:dyDescent="0.2">
      <c r="A43" s="89" t="s">
        <v>393</v>
      </c>
      <c r="B43" s="505">
        <f t="shared" si="26"/>
        <v>0</v>
      </c>
      <c r="C43" s="70"/>
      <c r="D43" s="70"/>
      <c r="E43" s="70"/>
      <c r="F43" s="70"/>
      <c r="G43" s="70"/>
      <c r="H43" s="70"/>
      <c r="I43" s="70"/>
      <c r="J43" s="70"/>
      <c r="K43" s="70"/>
      <c r="L43" s="70"/>
      <c r="M43" s="70"/>
      <c r="N43" s="70"/>
      <c r="O43" s="70"/>
      <c r="P43" s="101"/>
      <c r="Q43" s="102"/>
      <c r="R43" s="103"/>
      <c r="U43" s="17">
        <f t="shared" si="27"/>
        <v>0</v>
      </c>
    </row>
    <row r="44" spans="1:21" ht="17.100000000000001" customHeight="1" x14ac:dyDescent="0.2">
      <c r="A44" s="91" t="s">
        <v>394</v>
      </c>
      <c r="B44" s="510">
        <f t="shared" si="26"/>
        <v>0</v>
      </c>
      <c r="C44" s="506">
        <f t="shared" ref="C44:O44" si="28">SUM(C37:C43)</f>
        <v>0</v>
      </c>
      <c r="D44" s="506">
        <f t="shared" si="28"/>
        <v>0</v>
      </c>
      <c r="E44" s="506">
        <f t="shared" si="28"/>
        <v>0</v>
      </c>
      <c r="F44" s="506">
        <f t="shared" si="28"/>
        <v>0</v>
      </c>
      <c r="G44" s="506">
        <f t="shared" ref="G44:J44" si="29">SUM(G37:G43)</f>
        <v>0</v>
      </c>
      <c r="H44" s="506">
        <f t="shared" si="29"/>
        <v>0</v>
      </c>
      <c r="I44" s="506">
        <f t="shared" si="29"/>
        <v>0</v>
      </c>
      <c r="J44" s="506">
        <f t="shared" si="29"/>
        <v>0</v>
      </c>
      <c r="K44" s="506">
        <f t="shared" si="28"/>
        <v>0</v>
      </c>
      <c r="L44" s="506">
        <f t="shared" si="28"/>
        <v>0</v>
      </c>
      <c r="M44" s="506">
        <f t="shared" ref="M44" si="30">SUM(M37:M43)</f>
        <v>0</v>
      </c>
      <c r="N44" s="506">
        <f t="shared" si="28"/>
        <v>0</v>
      </c>
      <c r="O44" s="506">
        <f t="shared" si="28"/>
        <v>0</v>
      </c>
      <c r="P44" s="507" t="e">
        <f>B44/$D$3</f>
        <v>#DIV/0!</v>
      </c>
      <c r="Q44" s="508" t="e">
        <f>B44/$K$3</f>
        <v>#DIV/0!</v>
      </c>
      <c r="R44" s="509" t="e">
        <f>B44/$B$88</f>
        <v>#DIV/0!</v>
      </c>
    </row>
    <row r="45" spans="1:21" ht="17.100000000000001" customHeight="1" x14ac:dyDescent="0.25">
      <c r="A45" s="524" t="s">
        <v>702</v>
      </c>
      <c r="B45" s="873"/>
      <c r="C45" s="874"/>
      <c r="D45" s="874"/>
      <c r="E45" s="874"/>
      <c r="F45" s="874"/>
      <c r="G45" s="874"/>
      <c r="H45" s="874"/>
      <c r="I45" s="874"/>
      <c r="J45" s="874"/>
      <c r="K45" s="874"/>
      <c r="L45" s="874"/>
      <c r="M45" s="874"/>
      <c r="N45" s="874"/>
      <c r="O45" s="874"/>
      <c r="P45" s="874"/>
      <c r="Q45" s="874"/>
      <c r="R45" s="875"/>
    </row>
    <row r="46" spans="1:21" ht="17.100000000000001" customHeight="1" x14ac:dyDescent="0.2">
      <c r="A46" s="91" t="s">
        <v>395</v>
      </c>
      <c r="B46" s="510">
        <f>SUM(C46:O46)</f>
        <v>0</v>
      </c>
      <c r="C46" s="70"/>
      <c r="D46" s="70"/>
      <c r="E46" s="70"/>
      <c r="F46" s="70"/>
      <c r="G46" s="70"/>
      <c r="H46" s="70"/>
      <c r="I46" s="70"/>
      <c r="J46" s="70"/>
      <c r="K46" s="70"/>
      <c r="L46" s="70"/>
      <c r="M46" s="70"/>
      <c r="N46" s="70"/>
      <c r="O46" s="70"/>
      <c r="P46" s="507" t="e">
        <f>B46/$D$3</f>
        <v>#DIV/0!</v>
      </c>
      <c r="Q46" s="508" t="e">
        <f>B46/$K$3</f>
        <v>#DIV/0!</v>
      </c>
      <c r="R46" s="509" t="e">
        <f>B46/$B$88</f>
        <v>#DIV/0!</v>
      </c>
      <c r="U46" s="17">
        <f>SUM(C46:O46)</f>
        <v>0</v>
      </c>
    </row>
    <row r="47" spans="1:21" ht="17.100000000000001" customHeight="1" x14ac:dyDescent="0.25">
      <c r="A47" s="522" t="s">
        <v>703</v>
      </c>
      <c r="B47" s="873"/>
      <c r="C47" s="874"/>
      <c r="D47" s="874"/>
      <c r="E47" s="874"/>
      <c r="F47" s="874"/>
      <c r="G47" s="874"/>
      <c r="H47" s="874"/>
      <c r="I47" s="874"/>
      <c r="J47" s="874"/>
      <c r="K47" s="874"/>
      <c r="L47" s="874"/>
      <c r="M47" s="874"/>
      <c r="N47" s="874"/>
      <c r="O47" s="874"/>
      <c r="P47" s="874"/>
      <c r="Q47" s="874"/>
      <c r="R47" s="875"/>
    </row>
    <row r="48" spans="1:21" ht="17.100000000000001" customHeight="1" x14ac:dyDescent="0.2">
      <c r="A48" s="89" t="s">
        <v>396</v>
      </c>
      <c r="B48" s="505">
        <f>SUM(C48:O48)</f>
        <v>0</v>
      </c>
      <c r="C48" s="70"/>
      <c r="D48" s="70"/>
      <c r="E48" s="70"/>
      <c r="F48" s="70"/>
      <c r="G48" s="70"/>
      <c r="H48" s="70"/>
      <c r="I48" s="70"/>
      <c r="J48" s="70"/>
      <c r="K48" s="70"/>
      <c r="L48" s="70"/>
      <c r="M48" s="70"/>
      <c r="N48" s="70"/>
      <c r="O48" s="70"/>
      <c r="P48" s="101"/>
      <c r="Q48" s="102"/>
      <c r="R48" s="103"/>
      <c r="U48" s="17">
        <f>SUM(C48:O48)</f>
        <v>0</v>
      </c>
    </row>
    <row r="49" spans="1:21" ht="17.100000000000001" customHeight="1" x14ac:dyDescent="0.2">
      <c r="A49" s="89" t="s">
        <v>397</v>
      </c>
      <c r="B49" s="505">
        <f>SUM(C49:O49)</f>
        <v>0</v>
      </c>
      <c r="C49" s="70"/>
      <c r="D49" s="70"/>
      <c r="E49" s="70"/>
      <c r="F49" s="70"/>
      <c r="G49" s="70"/>
      <c r="H49" s="70"/>
      <c r="I49" s="70"/>
      <c r="J49" s="70"/>
      <c r="K49" s="70"/>
      <c r="L49" s="70"/>
      <c r="M49" s="70"/>
      <c r="N49" s="70"/>
      <c r="O49" s="70"/>
      <c r="P49" s="101"/>
      <c r="Q49" s="102"/>
      <c r="R49" s="103"/>
      <c r="U49" s="17">
        <f>SUM(C49:O49)</f>
        <v>0</v>
      </c>
    </row>
    <row r="50" spans="1:21" ht="17.100000000000001" customHeight="1" x14ac:dyDescent="0.2">
      <c r="A50" s="89" t="s">
        <v>393</v>
      </c>
      <c r="B50" s="505">
        <f>SUM(C50:O50)</f>
        <v>0</v>
      </c>
      <c r="C50" s="70"/>
      <c r="D50" s="70"/>
      <c r="E50" s="70"/>
      <c r="F50" s="70"/>
      <c r="G50" s="70"/>
      <c r="H50" s="70"/>
      <c r="I50" s="70"/>
      <c r="J50" s="70"/>
      <c r="K50" s="70"/>
      <c r="L50" s="70"/>
      <c r="M50" s="70"/>
      <c r="N50" s="70"/>
      <c r="O50" s="70"/>
      <c r="P50" s="101"/>
      <c r="Q50" s="102"/>
      <c r="R50" s="103"/>
      <c r="U50" s="17">
        <f>SUM(C50:O50)</f>
        <v>0</v>
      </c>
    </row>
    <row r="51" spans="1:21" ht="17.100000000000001" customHeight="1" x14ac:dyDescent="0.2">
      <c r="A51" s="503" t="s">
        <v>398</v>
      </c>
      <c r="B51" s="505">
        <f>SUM(C51:O51)</f>
        <v>0</v>
      </c>
      <c r="C51" s="70"/>
      <c r="D51" s="70"/>
      <c r="E51" s="70"/>
      <c r="F51" s="70"/>
      <c r="G51" s="70"/>
      <c r="H51" s="70"/>
      <c r="I51" s="70"/>
      <c r="J51" s="70"/>
      <c r="K51" s="70"/>
      <c r="L51" s="70"/>
      <c r="M51" s="70"/>
      <c r="N51" s="70"/>
      <c r="O51" s="70"/>
      <c r="P51" s="101"/>
      <c r="Q51" s="102"/>
      <c r="R51" s="103"/>
      <c r="U51" s="17">
        <f>SUM(C51:O51)</f>
        <v>0</v>
      </c>
    </row>
    <row r="52" spans="1:21" ht="17.100000000000001" customHeight="1" x14ac:dyDescent="0.2">
      <c r="A52" s="91" t="s">
        <v>399</v>
      </c>
      <c r="B52" s="510">
        <f t="shared" ref="B52:O52" si="31">SUM(B48:B51)</f>
        <v>0</v>
      </c>
      <c r="C52" s="506">
        <f t="shared" si="31"/>
        <v>0</v>
      </c>
      <c r="D52" s="506">
        <f t="shared" si="31"/>
        <v>0</v>
      </c>
      <c r="E52" s="506">
        <f t="shared" si="31"/>
        <v>0</v>
      </c>
      <c r="F52" s="506">
        <f t="shared" si="31"/>
        <v>0</v>
      </c>
      <c r="G52" s="506">
        <f t="shared" ref="G52:J52" si="32">SUM(G48:G51)</f>
        <v>0</v>
      </c>
      <c r="H52" s="506">
        <f t="shared" si="32"/>
        <v>0</v>
      </c>
      <c r="I52" s="506">
        <f t="shared" si="32"/>
        <v>0</v>
      </c>
      <c r="J52" s="506">
        <f t="shared" si="32"/>
        <v>0</v>
      </c>
      <c r="K52" s="506">
        <f t="shared" si="31"/>
        <v>0</v>
      </c>
      <c r="L52" s="506">
        <f t="shared" si="31"/>
        <v>0</v>
      </c>
      <c r="M52" s="506">
        <f t="shared" ref="M52" si="33">SUM(M48:M51)</f>
        <v>0</v>
      </c>
      <c r="N52" s="506">
        <f t="shared" si="31"/>
        <v>0</v>
      </c>
      <c r="O52" s="506">
        <f t="shared" si="31"/>
        <v>0</v>
      </c>
      <c r="P52" s="507" t="e">
        <f>B52/$D$3</f>
        <v>#DIV/0!</v>
      </c>
      <c r="Q52" s="508" t="e">
        <f>B52/$K$3</f>
        <v>#DIV/0!</v>
      </c>
      <c r="R52" s="509" t="e">
        <f>B52/$B$88</f>
        <v>#DIV/0!</v>
      </c>
    </row>
    <row r="53" spans="1:21" ht="17.100000000000001" customHeight="1" x14ac:dyDescent="0.25">
      <c r="A53" s="522" t="s">
        <v>704</v>
      </c>
      <c r="B53" s="873"/>
      <c r="C53" s="874"/>
      <c r="D53" s="874"/>
      <c r="E53" s="874"/>
      <c r="F53" s="874"/>
      <c r="G53" s="874"/>
      <c r="H53" s="874"/>
      <c r="I53" s="874"/>
      <c r="J53" s="874"/>
      <c r="K53" s="874"/>
      <c r="L53" s="874"/>
      <c r="M53" s="874"/>
      <c r="N53" s="874"/>
      <c r="O53" s="874"/>
      <c r="P53" s="874"/>
      <c r="Q53" s="874"/>
      <c r="R53" s="875"/>
    </row>
    <row r="54" spans="1:21" ht="17.100000000000001" customHeight="1" x14ac:dyDescent="0.2">
      <c r="A54" s="89" t="s">
        <v>400</v>
      </c>
      <c r="B54" s="505">
        <f>SUM(C54:O54)</f>
        <v>0</v>
      </c>
      <c r="C54" s="70"/>
      <c r="D54" s="70"/>
      <c r="E54" s="70"/>
      <c r="F54" s="70"/>
      <c r="G54" s="70"/>
      <c r="H54" s="70"/>
      <c r="I54" s="70"/>
      <c r="J54" s="70"/>
      <c r="K54" s="70"/>
      <c r="L54" s="70"/>
      <c r="M54" s="70"/>
      <c r="N54" s="70"/>
      <c r="O54" s="70"/>
      <c r="P54" s="101"/>
      <c r="Q54" s="102"/>
      <c r="R54" s="103"/>
      <c r="U54" s="17">
        <f>SUM(C54:O54)</f>
        <v>0</v>
      </c>
    </row>
    <row r="55" spans="1:21" ht="17.100000000000001" customHeight="1" x14ac:dyDescent="0.2">
      <c r="A55" s="13" t="s">
        <v>1128</v>
      </c>
      <c r="B55" s="505">
        <f>SUM(C55:O55)</f>
        <v>0</v>
      </c>
      <c r="C55" s="70"/>
      <c r="D55" s="70"/>
      <c r="E55" s="70"/>
      <c r="F55" s="70"/>
      <c r="G55" s="70"/>
      <c r="H55" s="70"/>
      <c r="I55" s="70"/>
      <c r="J55" s="70"/>
      <c r="K55" s="70"/>
      <c r="L55" s="70"/>
      <c r="M55" s="70"/>
      <c r="N55" s="70"/>
      <c r="O55" s="70"/>
      <c r="P55" s="101"/>
      <c r="Q55" s="102"/>
      <c r="R55" s="103"/>
      <c r="U55" s="17">
        <f>SUM(C55:O55)</f>
        <v>0</v>
      </c>
    </row>
    <row r="56" spans="1:21" ht="17.100000000000001" customHeight="1" x14ac:dyDescent="0.2">
      <c r="A56" s="91" t="s">
        <v>402</v>
      </c>
      <c r="B56" s="510">
        <f>SUM(C56:O56)</f>
        <v>0</v>
      </c>
      <c r="C56" s="506">
        <f t="shared" ref="C56:O56" si="34">SUM(C54:C55)</f>
        <v>0</v>
      </c>
      <c r="D56" s="506">
        <f t="shared" si="34"/>
        <v>0</v>
      </c>
      <c r="E56" s="506">
        <f t="shared" si="34"/>
        <v>0</v>
      </c>
      <c r="F56" s="506">
        <f t="shared" si="34"/>
        <v>0</v>
      </c>
      <c r="G56" s="506">
        <f t="shared" ref="G56:J56" si="35">SUM(G54:G55)</f>
        <v>0</v>
      </c>
      <c r="H56" s="506">
        <f t="shared" si="35"/>
        <v>0</v>
      </c>
      <c r="I56" s="506">
        <f t="shared" si="35"/>
        <v>0</v>
      </c>
      <c r="J56" s="506">
        <f t="shared" si="35"/>
        <v>0</v>
      </c>
      <c r="K56" s="506">
        <f t="shared" si="34"/>
        <v>0</v>
      </c>
      <c r="L56" s="506">
        <f t="shared" si="34"/>
        <v>0</v>
      </c>
      <c r="M56" s="506">
        <f t="shared" ref="M56" si="36">SUM(M54:M55)</f>
        <v>0</v>
      </c>
      <c r="N56" s="506">
        <f t="shared" si="34"/>
        <v>0</v>
      </c>
      <c r="O56" s="506">
        <f t="shared" si="34"/>
        <v>0</v>
      </c>
      <c r="P56" s="507" t="e">
        <f>B56/$D$3</f>
        <v>#DIV/0!</v>
      </c>
      <c r="Q56" s="508" t="e">
        <f>B56/$K$3</f>
        <v>#DIV/0!</v>
      </c>
      <c r="R56" s="509" t="e">
        <f>B56/$B$88</f>
        <v>#DIV/0!</v>
      </c>
    </row>
    <row r="57" spans="1:21" ht="17.100000000000001" customHeight="1" x14ac:dyDescent="0.25">
      <c r="A57" s="522" t="s">
        <v>705</v>
      </c>
      <c r="B57" s="873"/>
      <c r="C57" s="874"/>
      <c r="D57" s="874"/>
      <c r="E57" s="874"/>
      <c r="F57" s="874"/>
      <c r="G57" s="874"/>
      <c r="H57" s="874"/>
      <c r="I57" s="874"/>
      <c r="J57" s="874"/>
      <c r="K57" s="874"/>
      <c r="L57" s="874"/>
      <c r="M57" s="874"/>
      <c r="N57" s="874"/>
      <c r="O57" s="874"/>
      <c r="P57" s="874"/>
      <c r="Q57" s="874"/>
      <c r="R57" s="875"/>
    </row>
    <row r="58" spans="1:21" ht="17.100000000000001" customHeight="1" x14ac:dyDescent="0.2">
      <c r="A58" s="89" t="s">
        <v>403</v>
      </c>
      <c r="B58" s="505">
        <f>SUM(C58:O58)</f>
        <v>0</v>
      </c>
      <c r="C58" s="70"/>
      <c r="D58" s="70"/>
      <c r="E58" s="70"/>
      <c r="F58" s="70"/>
      <c r="G58" s="70"/>
      <c r="H58" s="70"/>
      <c r="I58" s="70"/>
      <c r="J58" s="70"/>
      <c r="K58" s="70"/>
      <c r="L58" s="70"/>
      <c r="M58" s="70"/>
      <c r="N58" s="70"/>
      <c r="O58" s="70"/>
      <c r="P58" s="101"/>
      <c r="Q58" s="102"/>
      <c r="R58" s="103"/>
      <c r="U58" s="17">
        <f>SUM(C58:O58)</f>
        <v>0</v>
      </c>
    </row>
    <row r="59" spans="1:21" ht="17.100000000000001" customHeight="1" x14ac:dyDescent="0.2">
      <c r="A59" s="503" t="s">
        <v>401</v>
      </c>
      <c r="B59" s="505">
        <f>SUM(C59:O59)</f>
        <v>0</v>
      </c>
      <c r="C59" s="70"/>
      <c r="D59" s="70"/>
      <c r="E59" s="70"/>
      <c r="F59" s="70"/>
      <c r="G59" s="70"/>
      <c r="H59" s="70"/>
      <c r="I59" s="70"/>
      <c r="J59" s="70"/>
      <c r="K59" s="70"/>
      <c r="L59" s="70"/>
      <c r="M59" s="70"/>
      <c r="N59" s="70"/>
      <c r="O59" s="70"/>
      <c r="P59" s="101"/>
      <c r="Q59" s="102"/>
      <c r="R59" s="103"/>
      <c r="U59" s="17">
        <f>SUM(C59:O59)</f>
        <v>0</v>
      </c>
    </row>
    <row r="60" spans="1:21" ht="17.100000000000001" customHeight="1" x14ac:dyDescent="0.2">
      <c r="A60" s="91" t="s">
        <v>634</v>
      </c>
      <c r="B60" s="510">
        <f>SUM(C60:O60)</f>
        <v>0</v>
      </c>
      <c r="C60" s="506">
        <f t="shared" ref="C60:O60" si="37">SUM(C58:C59)</f>
        <v>0</v>
      </c>
      <c r="D60" s="506">
        <f t="shared" si="37"/>
        <v>0</v>
      </c>
      <c r="E60" s="506">
        <f t="shared" si="37"/>
        <v>0</v>
      </c>
      <c r="F60" s="506">
        <f t="shared" si="37"/>
        <v>0</v>
      </c>
      <c r="G60" s="506">
        <f t="shared" ref="G60:J60" si="38">SUM(G58:G59)</f>
        <v>0</v>
      </c>
      <c r="H60" s="506">
        <f t="shared" si="38"/>
        <v>0</v>
      </c>
      <c r="I60" s="506">
        <f t="shared" si="38"/>
        <v>0</v>
      </c>
      <c r="J60" s="506">
        <f t="shared" si="38"/>
        <v>0</v>
      </c>
      <c r="K60" s="506">
        <f t="shared" si="37"/>
        <v>0</v>
      </c>
      <c r="L60" s="506">
        <f t="shared" si="37"/>
        <v>0</v>
      </c>
      <c r="M60" s="506">
        <f t="shared" ref="M60" si="39">SUM(M58:M59)</f>
        <v>0</v>
      </c>
      <c r="N60" s="506">
        <f t="shared" si="37"/>
        <v>0</v>
      </c>
      <c r="O60" s="506">
        <f t="shared" si="37"/>
        <v>0</v>
      </c>
      <c r="P60" s="507" t="e">
        <f>B60/$D$3</f>
        <v>#DIV/0!</v>
      </c>
      <c r="Q60" s="508" t="e">
        <f>B60/$K$3</f>
        <v>#DIV/0!</v>
      </c>
      <c r="R60" s="509" t="e">
        <f>B60/$B$88</f>
        <v>#DIV/0!</v>
      </c>
    </row>
    <row r="61" spans="1:21" ht="33" customHeight="1" x14ac:dyDescent="0.2">
      <c r="A61" s="91"/>
      <c r="B61" s="516"/>
      <c r="C61" s="521" t="str">
        <f>C5</f>
        <v>HOME</v>
      </c>
      <c r="D61" s="521" t="str">
        <f t="shared" ref="D61:O61" si="40">D5</f>
        <v>Tax Credit Equity</v>
      </c>
      <c r="E61" s="521" t="str">
        <f t="shared" si="40"/>
        <v>Conv. Loan</v>
      </c>
      <c r="F61" s="521" t="str">
        <f t="shared" si="40"/>
        <v>&lt;source&gt;</v>
      </c>
      <c r="G61" s="521" t="str">
        <f t="shared" ref="G61:J61" si="41">G5</f>
        <v>&lt;source&gt;</v>
      </c>
      <c r="H61" s="521" t="str">
        <f t="shared" si="41"/>
        <v>&lt;source&gt;</v>
      </c>
      <c r="I61" s="521" t="str">
        <f t="shared" si="41"/>
        <v>&lt;source&gt;</v>
      </c>
      <c r="J61" s="521" t="str">
        <f t="shared" si="41"/>
        <v>&lt;source&gt;</v>
      </c>
      <c r="K61" s="521" t="str">
        <f t="shared" si="40"/>
        <v>&lt;source&gt;</v>
      </c>
      <c r="L61" s="521" t="str">
        <f t="shared" si="40"/>
        <v>&lt;source&gt;</v>
      </c>
      <c r="M61" s="521" t="str">
        <f t="shared" ref="M61" si="42">M5</f>
        <v>&lt;source&gt;</v>
      </c>
      <c r="N61" s="521" t="str">
        <f t="shared" si="40"/>
        <v>&lt;source&gt;</v>
      </c>
      <c r="O61" s="521" t="str">
        <f t="shared" si="40"/>
        <v>&lt;source&gt;</v>
      </c>
      <c r="P61" s="517"/>
      <c r="Q61" s="518"/>
      <c r="R61" s="519"/>
    </row>
    <row r="62" spans="1:21" ht="17.100000000000001" customHeight="1" x14ac:dyDescent="0.2">
      <c r="A62" s="514" t="s">
        <v>938</v>
      </c>
      <c r="B62" s="873"/>
      <c r="C62" s="874"/>
      <c r="D62" s="874"/>
      <c r="E62" s="874"/>
      <c r="F62" s="874"/>
      <c r="G62" s="874"/>
      <c r="H62" s="874"/>
      <c r="I62" s="874"/>
      <c r="J62" s="874"/>
      <c r="K62" s="874"/>
      <c r="L62" s="874"/>
      <c r="M62" s="874"/>
      <c r="N62" s="874"/>
      <c r="O62" s="874"/>
      <c r="P62" s="874"/>
      <c r="Q62" s="874"/>
      <c r="R62" s="875"/>
    </row>
    <row r="63" spans="1:21" ht="17.100000000000001" customHeight="1" x14ac:dyDescent="0.2">
      <c r="A63" s="89" t="s">
        <v>404</v>
      </c>
      <c r="B63" s="505">
        <f>SUM(C63:O63)</f>
        <v>0</v>
      </c>
      <c r="C63" s="70"/>
      <c r="D63" s="70"/>
      <c r="E63" s="70"/>
      <c r="F63" s="70"/>
      <c r="G63" s="70"/>
      <c r="H63" s="70"/>
      <c r="I63" s="70"/>
      <c r="J63" s="70"/>
      <c r="K63" s="70"/>
      <c r="L63" s="70"/>
      <c r="M63" s="70"/>
      <c r="N63" s="70"/>
      <c r="O63" s="70"/>
      <c r="P63" s="101"/>
      <c r="Q63" s="102"/>
      <c r="R63" s="103"/>
      <c r="U63" s="17">
        <f>SUM(C63:O63)</f>
        <v>0</v>
      </c>
    </row>
    <row r="64" spans="1:21" ht="17.100000000000001" customHeight="1" x14ac:dyDescent="0.2">
      <c r="A64" s="89" t="s">
        <v>405</v>
      </c>
      <c r="B64" s="505">
        <f t="shared" ref="B64:B81" si="43">SUM(C64:O64)</f>
        <v>0</v>
      </c>
      <c r="C64" s="70"/>
      <c r="D64" s="70"/>
      <c r="E64" s="70"/>
      <c r="F64" s="70"/>
      <c r="G64" s="70"/>
      <c r="H64" s="70"/>
      <c r="I64" s="70"/>
      <c r="J64" s="70"/>
      <c r="K64" s="70"/>
      <c r="L64" s="70"/>
      <c r="M64" s="70"/>
      <c r="N64" s="70"/>
      <c r="O64" s="70"/>
      <c r="P64" s="101"/>
      <c r="Q64" s="102"/>
      <c r="R64" s="103"/>
      <c r="U64" s="17">
        <f>SUM(C64:O64)</f>
        <v>0</v>
      </c>
    </row>
    <row r="65" spans="1:21" ht="17.100000000000001" customHeight="1" x14ac:dyDescent="0.2">
      <c r="A65" s="89" t="s">
        <v>406</v>
      </c>
      <c r="B65" s="505">
        <f t="shared" si="43"/>
        <v>0</v>
      </c>
      <c r="C65" s="70"/>
      <c r="D65" s="70"/>
      <c r="E65" s="70"/>
      <c r="F65" s="70"/>
      <c r="G65" s="70"/>
      <c r="H65" s="70"/>
      <c r="I65" s="70"/>
      <c r="J65" s="70"/>
      <c r="K65" s="70"/>
      <c r="L65" s="70"/>
      <c r="M65" s="70"/>
      <c r="N65" s="70"/>
      <c r="O65" s="70"/>
      <c r="P65" s="101"/>
      <c r="Q65" s="102"/>
      <c r="R65" s="103"/>
      <c r="U65" s="17">
        <f>SUM(C65:O65)</f>
        <v>0</v>
      </c>
    </row>
    <row r="66" spans="1:21" ht="17.100000000000001" customHeight="1" x14ac:dyDescent="0.2">
      <c r="A66" s="515" t="s">
        <v>939</v>
      </c>
      <c r="B66" s="505">
        <f t="shared" si="43"/>
        <v>0</v>
      </c>
      <c r="C66" s="70"/>
      <c r="D66" s="70"/>
      <c r="E66" s="70"/>
      <c r="F66" s="70"/>
      <c r="G66" s="70"/>
      <c r="H66" s="70"/>
      <c r="I66" s="70"/>
      <c r="J66" s="70"/>
      <c r="K66" s="70"/>
      <c r="L66" s="70"/>
      <c r="M66" s="70"/>
      <c r="N66" s="70"/>
      <c r="O66" s="70"/>
      <c r="P66" s="101"/>
      <c r="Q66" s="102"/>
      <c r="R66" s="103"/>
      <c r="U66" s="17">
        <f>SUM(C66:O66)</f>
        <v>0</v>
      </c>
    </row>
    <row r="67" spans="1:21" ht="17.100000000000001" customHeight="1" x14ac:dyDescent="0.2">
      <c r="A67" s="157" t="s">
        <v>941</v>
      </c>
      <c r="B67" s="505">
        <f t="shared" si="43"/>
        <v>0</v>
      </c>
      <c r="C67" s="70"/>
      <c r="D67" s="70"/>
      <c r="E67" s="70"/>
      <c r="F67" s="70"/>
      <c r="G67" s="70"/>
      <c r="H67" s="70"/>
      <c r="I67" s="70"/>
      <c r="J67" s="70"/>
      <c r="K67" s="70"/>
      <c r="L67" s="70"/>
      <c r="M67" s="70"/>
      <c r="N67" s="70"/>
      <c r="O67" s="70"/>
      <c r="P67" s="101"/>
      <c r="Q67" s="102"/>
      <c r="R67" s="103"/>
      <c r="U67" s="17"/>
    </row>
    <row r="68" spans="1:21" ht="17.100000000000001" customHeight="1" x14ac:dyDescent="0.2">
      <c r="A68" s="89" t="s">
        <v>407</v>
      </c>
      <c r="B68" s="505">
        <f t="shared" si="43"/>
        <v>0</v>
      </c>
      <c r="C68" s="70"/>
      <c r="D68" s="70"/>
      <c r="E68" s="70"/>
      <c r="F68" s="70"/>
      <c r="G68" s="70"/>
      <c r="H68" s="70"/>
      <c r="I68" s="70"/>
      <c r="J68" s="70"/>
      <c r="K68" s="70"/>
      <c r="L68" s="70"/>
      <c r="M68" s="70"/>
      <c r="N68" s="70"/>
      <c r="O68" s="70"/>
      <c r="P68" s="101"/>
      <c r="Q68" s="102"/>
      <c r="R68" s="103"/>
      <c r="U68" s="17">
        <f>SUM(C68:O68)</f>
        <v>0</v>
      </c>
    </row>
    <row r="69" spans="1:21" ht="17.100000000000001" customHeight="1" x14ac:dyDescent="0.2">
      <c r="A69" s="89" t="s">
        <v>408</v>
      </c>
      <c r="B69" s="505">
        <f t="shared" si="43"/>
        <v>0</v>
      </c>
      <c r="C69" s="70"/>
      <c r="D69" s="70"/>
      <c r="E69" s="70"/>
      <c r="F69" s="70"/>
      <c r="G69" s="70"/>
      <c r="H69" s="70"/>
      <c r="I69" s="70"/>
      <c r="J69" s="70"/>
      <c r="K69" s="70"/>
      <c r="L69" s="70"/>
      <c r="M69" s="70"/>
      <c r="N69" s="70"/>
      <c r="O69" s="70"/>
      <c r="P69" s="101"/>
      <c r="Q69" s="102"/>
      <c r="R69" s="103"/>
      <c r="U69" s="17">
        <f>SUM(C69:O69)</f>
        <v>0</v>
      </c>
    </row>
    <row r="70" spans="1:21" ht="17.100000000000001" customHeight="1" x14ac:dyDescent="0.2">
      <c r="A70" s="89" t="s">
        <v>409</v>
      </c>
      <c r="B70" s="505">
        <f t="shared" si="43"/>
        <v>0</v>
      </c>
      <c r="C70" s="70"/>
      <c r="D70" s="70"/>
      <c r="E70" s="70"/>
      <c r="F70" s="70"/>
      <c r="G70" s="70"/>
      <c r="H70" s="70"/>
      <c r="I70" s="70"/>
      <c r="J70" s="70"/>
      <c r="K70" s="70"/>
      <c r="L70" s="70"/>
      <c r="M70" s="70"/>
      <c r="N70" s="70"/>
      <c r="O70" s="70"/>
      <c r="P70" s="101"/>
      <c r="Q70" s="102"/>
      <c r="R70" s="103"/>
      <c r="U70" s="17">
        <f>SUM(C70:O70)</f>
        <v>0</v>
      </c>
    </row>
    <row r="71" spans="1:21" ht="17.100000000000001" customHeight="1" x14ac:dyDescent="0.2">
      <c r="A71" s="89" t="s">
        <v>410</v>
      </c>
      <c r="B71" s="505">
        <f t="shared" si="43"/>
        <v>0</v>
      </c>
      <c r="C71" s="70"/>
      <c r="D71" s="70"/>
      <c r="E71" s="70"/>
      <c r="F71" s="70"/>
      <c r="G71" s="70"/>
      <c r="H71" s="70"/>
      <c r="I71" s="70"/>
      <c r="J71" s="70"/>
      <c r="K71" s="70"/>
      <c r="L71" s="70"/>
      <c r="M71" s="70"/>
      <c r="N71" s="70"/>
      <c r="O71" s="70"/>
      <c r="P71" s="101"/>
      <c r="Q71" s="102"/>
      <c r="R71" s="103"/>
      <c r="U71" s="17">
        <f>SUM(C71:O71)</f>
        <v>0</v>
      </c>
    </row>
    <row r="72" spans="1:21" ht="17.100000000000001" customHeight="1" x14ac:dyDescent="0.2">
      <c r="A72" s="89" t="s">
        <v>411</v>
      </c>
      <c r="B72" s="505">
        <f>SUM(C72:O72)</f>
        <v>0</v>
      </c>
      <c r="C72" s="70"/>
      <c r="D72" s="70"/>
      <c r="E72" s="70"/>
      <c r="F72" s="70"/>
      <c r="G72" s="70"/>
      <c r="H72" s="70"/>
      <c r="I72" s="70"/>
      <c r="J72" s="70"/>
      <c r="K72" s="70"/>
      <c r="L72" s="70"/>
      <c r="M72" s="70"/>
      <c r="N72" s="70"/>
      <c r="O72" s="70"/>
      <c r="P72" s="101"/>
      <c r="Q72" s="102"/>
      <c r="R72" s="103"/>
      <c r="U72" s="17">
        <f>SUM(C72:O72)</f>
        <v>0</v>
      </c>
    </row>
    <row r="73" spans="1:21" ht="17.100000000000001" customHeight="1" x14ac:dyDescent="0.2">
      <c r="A73" s="530" t="s">
        <v>1146</v>
      </c>
      <c r="B73" s="505">
        <f t="shared" ref="B73:B79" si="44">SUM(C73:O73)</f>
        <v>0</v>
      </c>
      <c r="C73" s="70"/>
      <c r="D73" s="70"/>
      <c r="E73" s="70"/>
      <c r="F73" s="70"/>
      <c r="G73" s="70"/>
      <c r="H73" s="70"/>
      <c r="I73" s="70"/>
      <c r="J73" s="70"/>
      <c r="K73" s="70"/>
      <c r="L73" s="70"/>
      <c r="M73" s="70"/>
      <c r="N73" s="70"/>
      <c r="O73" s="70"/>
      <c r="P73" s="101"/>
      <c r="Q73" s="102"/>
      <c r="R73" s="103"/>
      <c r="U73" s="17"/>
    </row>
    <row r="74" spans="1:21" ht="17.100000000000001" customHeight="1" x14ac:dyDescent="0.2">
      <c r="A74" s="530" t="s">
        <v>1147</v>
      </c>
      <c r="B74" s="505">
        <f t="shared" si="44"/>
        <v>0</v>
      </c>
      <c r="C74" s="70"/>
      <c r="D74" s="70"/>
      <c r="E74" s="70"/>
      <c r="F74" s="70"/>
      <c r="G74" s="70"/>
      <c r="H74" s="70"/>
      <c r="I74" s="70"/>
      <c r="J74" s="70"/>
      <c r="K74" s="70"/>
      <c r="L74" s="70"/>
      <c r="M74" s="70"/>
      <c r="N74" s="70"/>
      <c r="O74" s="70"/>
      <c r="P74" s="101"/>
      <c r="Q74" s="102"/>
      <c r="R74" s="103"/>
      <c r="U74" s="17"/>
    </row>
    <row r="75" spans="1:21" ht="17.100000000000001" customHeight="1" x14ac:dyDescent="0.2">
      <c r="A75" s="530" t="s">
        <v>1148</v>
      </c>
      <c r="B75" s="505">
        <f t="shared" si="44"/>
        <v>0</v>
      </c>
      <c r="C75" s="70"/>
      <c r="D75" s="70"/>
      <c r="E75" s="70"/>
      <c r="F75" s="70"/>
      <c r="G75" s="70"/>
      <c r="H75" s="70"/>
      <c r="I75" s="70"/>
      <c r="J75" s="70"/>
      <c r="K75" s="70"/>
      <c r="L75" s="70"/>
      <c r="M75" s="70"/>
      <c r="N75" s="70"/>
      <c r="O75" s="70"/>
      <c r="P75" s="101"/>
      <c r="Q75" s="102"/>
      <c r="R75" s="103"/>
      <c r="U75" s="17"/>
    </row>
    <row r="76" spans="1:21" ht="17.100000000000001" customHeight="1" x14ac:dyDescent="0.2">
      <c r="A76" s="530" t="s">
        <v>1149</v>
      </c>
      <c r="B76" s="505">
        <f t="shared" si="44"/>
        <v>0</v>
      </c>
      <c r="C76" s="70"/>
      <c r="D76" s="70"/>
      <c r="E76" s="70"/>
      <c r="F76" s="70"/>
      <c r="G76" s="70"/>
      <c r="H76" s="70"/>
      <c r="I76" s="70"/>
      <c r="J76" s="70"/>
      <c r="K76" s="70"/>
      <c r="L76" s="70"/>
      <c r="M76" s="70"/>
      <c r="N76" s="70"/>
      <c r="O76" s="70"/>
      <c r="P76" s="101"/>
      <c r="Q76" s="102"/>
      <c r="R76" s="103"/>
      <c r="U76" s="17"/>
    </row>
    <row r="77" spans="1:21" ht="17.100000000000001" customHeight="1" x14ac:dyDescent="0.2">
      <c r="A77" s="530" t="s">
        <v>1150</v>
      </c>
      <c r="B77" s="505">
        <f t="shared" si="44"/>
        <v>0</v>
      </c>
      <c r="C77" s="70"/>
      <c r="D77" s="70"/>
      <c r="E77" s="70"/>
      <c r="F77" s="70"/>
      <c r="G77" s="70"/>
      <c r="H77" s="70"/>
      <c r="I77" s="70"/>
      <c r="J77" s="70"/>
      <c r="K77" s="70"/>
      <c r="L77" s="70"/>
      <c r="M77" s="70"/>
      <c r="N77" s="70"/>
      <c r="O77" s="70"/>
      <c r="P77" s="101"/>
      <c r="Q77" s="102"/>
      <c r="R77" s="103"/>
      <c r="U77" s="17"/>
    </row>
    <row r="78" spans="1:21" ht="17.100000000000001" customHeight="1" x14ac:dyDescent="0.2">
      <c r="A78" s="530" t="s">
        <v>1151</v>
      </c>
      <c r="B78" s="505">
        <f t="shared" si="44"/>
        <v>0</v>
      </c>
      <c r="C78" s="70"/>
      <c r="D78" s="70"/>
      <c r="E78" s="70"/>
      <c r="F78" s="70"/>
      <c r="G78" s="70"/>
      <c r="H78" s="70"/>
      <c r="I78" s="70"/>
      <c r="J78" s="70"/>
      <c r="K78" s="70"/>
      <c r="L78" s="70"/>
      <c r="M78" s="70"/>
      <c r="N78" s="70"/>
      <c r="O78" s="70"/>
      <c r="P78" s="101"/>
      <c r="Q78" s="102"/>
      <c r="R78" s="103"/>
      <c r="U78" s="17"/>
    </row>
    <row r="79" spans="1:21" ht="17.100000000000001" customHeight="1" x14ac:dyDescent="0.2">
      <c r="A79" s="530" t="s">
        <v>1152</v>
      </c>
      <c r="B79" s="505">
        <f t="shared" si="44"/>
        <v>0</v>
      </c>
      <c r="C79" s="70"/>
      <c r="D79" s="70"/>
      <c r="E79" s="70"/>
      <c r="F79" s="70"/>
      <c r="G79" s="70"/>
      <c r="H79" s="70"/>
      <c r="I79" s="70"/>
      <c r="J79" s="70"/>
      <c r="K79" s="70"/>
      <c r="L79" s="70"/>
      <c r="M79" s="70"/>
      <c r="N79" s="70"/>
      <c r="O79" s="70"/>
      <c r="P79" s="101"/>
      <c r="Q79" s="102"/>
      <c r="R79" s="103"/>
      <c r="U79" s="17"/>
    </row>
    <row r="80" spans="1:21" ht="17.100000000000001" customHeight="1" x14ac:dyDescent="0.2">
      <c r="A80" s="89" t="s">
        <v>1036</v>
      </c>
      <c r="B80" s="505">
        <f t="shared" si="43"/>
        <v>0</v>
      </c>
      <c r="C80" s="70"/>
      <c r="D80" s="70"/>
      <c r="E80" s="70"/>
      <c r="F80" s="70"/>
      <c r="G80" s="70"/>
      <c r="H80" s="70"/>
      <c r="I80" s="70"/>
      <c r="J80" s="70"/>
      <c r="K80" s="70"/>
      <c r="L80" s="70"/>
      <c r="M80" s="70"/>
      <c r="N80" s="70"/>
      <c r="O80" s="70"/>
      <c r="P80" s="101"/>
      <c r="Q80" s="102"/>
      <c r="R80" s="103"/>
      <c r="U80" s="17"/>
    </row>
    <row r="81" spans="1:21" ht="17.100000000000001" customHeight="1" x14ac:dyDescent="0.2">
      <c r="A81" s="13" t="s">
        <v>1127</v>
      </c>
      <c r="B81" s="505">
        <f t="shared" si="43"/>
        <v>0</v>
      </c>
      <c r="C81" s="70"/>
      <c r="D81" s="70"/>
      <c r="E81" s="70"/>
      <c r="F81" s="70"/>
      <c r="G81" s="70"/>
      <c r="H81" s="70"/>
      <c r="I81" s="70"/>
      <c r="J81" s="70"/>
      <c r="K81" s="70"/>
      <c r="L81" s="70"/>
      <c r="M81" s="70"/>
      <c r="N81" s="70"/>
      <c r="O81" s="70"/>
      <c r="P81" s="101"/>
      <c r="Q81" s="102"/>
      <c r="R81" s="103"/>
      <c r="U81" s="17">
        <f>SUM(C81:O81)</f>
        <v>0</v>
      </c>
    </row>
    <row r="82" spans="1:21" ht="17.100000000000001" customHeight="1" x14ac:dyDescent="0.2">
      <c r="A82" s="91" t="s">
        <v>412</v>
      </c>
      <c r="B82" s="510">
        <f>SUM(C82:O82)</f>
        <v>0</v>
      </c>
      <c r="C82" s="506">
        <f t="shared" ref="C82:O82" si="45">SUM(C63:C81)</f>
        <v>0</v>
      </c>
      <c r="D82" s="506">
        <f t="shared" si="45"/>
        <v>0</v>
      </c>
      <c r="E82" s="506">
        <f t="shared" si="45"/>
        <v>0</v>
      </c>
      <c r="F82" s="506">
        <f t="shared" si="45"/>
        <v>0</v>
      </c>
      <c r="G82" s="506">
        <f t="shared" ref="G82:J82" si="46">SUM(G63:G81)</f>
        <v>0</v>
      </c>
      <c r="H82" s="506">
        <f t="shared" si="46"/>
        <v>0</v>
      </c>
      <c r="I82" s="506">
        <f t="shared" si="46"/>
        <v>0</v>
      </c>
      <c r="J82" s="506">
        <f t="shared" si="46"/>
        <v>0</v>
      </c>
      <c r="K82" s="506">
        <f t="shared" si="45"/>
        <v>0</v>
      </c>
      <c r="L82" s="506">
        <f t="shared" si="45"/>
        <v>0</v>
      </c>
      <c r="M82" s="506">
        <f t="shared" ref="M82" si="47">SUM(M63:M81)</f>
        <v>0</v>
      </c>
      <c r="N82" s="506">
        <f t="shared" si="45"/>
        <v>0</v>
      </c>
      <c r="O82" s="506">
        <f t="shared" si="45"/>
        <v>0</v>
      </c>
      <c r="P82" s="507" t="e">
        <f>B82/$D$3</f>
        <v>#DIV/0!</v>
      </c>
      <c r="Q82" s="508" t="e">
        <f>B82/$K$3</f>
        <v>#DIV/0!</v>
      </c>
      <c r="R82" s="509" t="e">
        <f>B82/$B$88</f>
        <v>#DIV/0!</v>
      </c>
    </row>
    <row r="83" spans="1:21" ht="17.100000000000001" customHeight="1" x14ac:dyDescent="0.2">
      <c r="A83" s="91"/>
      <c r="B83" s="876"/>
      <c r="C83" s="877"/>
      <c r="D83" s="877"/>
      <c r="E83" s="877"/>
      <c r="F83" s="877"/>
      <c r="G83" s="877"/>
      <c r="H83" s="877"/>
      <c r="I83" s="877"/>
      <c r="J83" s="877"/>
      <c r="K83" s="877"/>
      <c r="L83" s="877"/>
      <c r="M83" s="877"/>
      <c r="N83" s="877"/>
      <c r="O83" s="877"/>
      <c r="P83" s="877"/>
      <c r="Q83" s="877"/>
      <c r="R83" s="878"/>
    </row>
    <row r="84" spans="1:21" ht="17.100000000000001" customHeight="1" x14ac:dyDescent="0.2">
      <c r="A84" s="91" t="s">
        <v>413</v>
      </c>
      <c r="B84" s="510">
        <f t="shared" ref="B84:O84" si="48">B12+B20+B28+B34+B44+B46+B52+B56+B60+B82</f>
        <v>0</v>
      </c>
      <c r="C84" s="506">
        <f t="shared" si="48"/>
        <v>0</v>
      </c>
      <c r="D84" s="506">
        <f t="shared" si="48"/>
        <v>0</v>
      </c>
      <c r="E84" s="506">
        <f t="shared" si="48"/>
        <v>0</v>
      </c>
      <c r="F84" s="506">
        <f t="shared" si="48"/>
        <v>0</v>
      </c>
      <c r="G84" s="506">
        <f t="shared" ref="G84:J84" si="49">G12+G20+G28+G34+G44+G46+G52+G56+G60+G82</f>
        <v>0</v>
      </c>
      <c r="H84" s="506">
        <f t="shared" si="49"/>
        <v>0</v>
      </c>
      <c r="I84" s="506">
        <f t="shared" si="49"/>
        <v>0</v>
      </c>
      <c r="J84" s="506">
        <f t="shared" si="49"/>
        <v>0</v>
      </c>
      <c r="K84" s="506">
        <f t="shared" si="48"/>
        <v>0</v>
      </c>
      <c r="L84" s="506">
        <f t="shared" si="48"/>
        <v>0</v>
      </c>
      <c r="M84" s="506">
        <f t="shared" ref="M84" si="50">M12+M20+M28+M34+M44+M46+M52+M56+M60+M82</f>
        <v>0</v>
      </c>
      <c r="N84" s="506">
        <f t="shared" si="48"/>
        <v>0</v>
      </c>
      <c r="O84" s="506">
        <f t="shared" si="48"/>
        <v>0</v>
      </c>
      <c r="P84" s="507" t="e">
        <f>B84/$D$3</f>
        <v>#DIV/0!</v>
      </c>
      <c r="Q84" s="508" t="e">
        <f>B84/$K$3</f>
        <v>#DIV/0!</v>
      </c>
      <c r="R84" s="509" t="e">
        <f>B84/$B$88</f>
        <v>#DIV/0!</v>
      </c>
    </row>
    <row r="85" spans="1:21" ht="17.100000000000001" customHeight="1" x14ac:dyDescent="0.2">
      <c r="A85" s="88" t="s">
        <v>1018</v>
      </c>
      <c r="B85" s="873"/>
      <c r="C85" s="874"/>
      <c r="D85" s="874"/>
      <c r="E85" s="874"/>
      <c r="F85" s="874"/>
      <c r="G85" s="874"/>
      <c r="H85" s="874"/>
      <c r="I85" s="874"/>
      <c r="J85" s="874"/>
      <c r="K85" s="874"/>
      <c r="L85" s="874"/>
      <c r="M85" s="874"/>
      <c r="N85" s="874"/>
      <c r="O85" s="874"/>
      <c r="P85" s="874"/>
      <c r="Q85" s="874"/>
      <c r="R85" s="875"/>
    </row>
    <row r="86" spans="1:21" ht="17.100000000000001" customHeight="1" x14ac:dyDescent="0.2">
      <c r="A86" s="89" t="s">
        <v>1121</v>
      </c>
      <c r="B86" s="505">
        <f>SUM(C86:O86)</f>
        <v>0</v>
      </c>
      <c r="C86" s="70"/>
      <c r="D86" s="70"/>
      <c r="E86" s="70"/>
      <c r="F86" s="70"/>
      <c r="G86" s="70"/>
      <c r="H86" s="70"/>
      <c r="I86" s="70"/>
      <c r="J86" s="70"/>
      <c r="K86" s="70"/>
      <c r="L86" s="70"/>
      <c r="M86" s="70"/>
      <c r="N86" s="70"/>
      <c r="O86" s="70"/>
      <c r="P86" s="511" t="e">
        <f>B86/$D$3</f>
        <v>#DIV/0!</v>
      </c>
      <c r="Q86" s="508" t="e">
        <f>B86/$K$3</f>
        <v>#DIV/0!</v>
      </c>
      <c r="R86" s="509" t="e">
        <f>B86/$B$88</f>
        <v>#DIV/0!</v>
      </c>
      <c r="U86" s="17">
        <f>SUM(C86:O86)</f>
        <v>0</v>
      </c>
    </row>
    <row r="87" spans="1:21" ht="17.100000000000001" customHeight="1" x14ac:dyDescent="0.2">
      <c r="A87" s="90" t="s">
        <v>414</v>
      </c>
      <c r="B87" s="510">
        <f>SUM(B86:B86)</f>
        <v>0</v>
      </c>
      <c r="C87" s="506">
        <f t="shared" ref="C87:O87" si="51">SUM(C86:C86)</f>
        <v>0</v>
      </c>
      <c r="D87" s="506">
        <f t="shared" si="51"/>
        <v>0</v>
      </c>
      <c r="E87" s="506">
        <f t="shared" si="51"/>
        <v>0</v>
      </c>
      <c r="F87" s="506">
        <f t="shared" si="51"/>
        <v>0</v>
      </c>
      <c r="G87" s="506">
        <f t="shared" ref="G87:J87" si="52">SUM(G86:G86)</f>
        <v>0</v>
      </c>
      <c r="H87" s="506">
        <f t="shared" si="52"/>
        <v>0</v>
      </c>
      <c r="I87" s="506">
        <f t="shared" si="52"/>
        <v>0</v>
      </c>
      <c r="J87" s="506">
        <f t="shared" si="52"/>
        <v>0</v>
      </c>
      <c r="K87" s="506">
        <f t="shared" si="51"/>
        <v>0</v>
      </c>
      <c r="L87" s="506">
        <f t="shared" si="51"/>
        <v>0</v>
      </c>
      <c r="M87" s="506">
        <f t="shared" ref="M87" si="53">SUM(M86:M86)</f>
        <v>0</v>
      </c>
      <c r="N87" s="506">
        <f t="shared" si="51"/>
        <v>0</v>
      </c>
      <c r="O87" s="506">
        <f t="shared" si="51"/>
        <v>0</v>
      </c>
      <c r="P87" s="507" t="e">
        <f>B87/$D$3</f>
        <v>#DIV/0!</v>
      </c>
      <c r="Q87" s="508" t="e">
        <f>B87/$K$3</f>
        <v>#DIV/0!</v>
      </c>
      <c r="R87" s="509" t="e">
        <f>B87/$B$88</f>
        <v>#DIV/0!</v>
      </c>
    </row>
    <row r="88" spans="1:21" ht="17.100000000000001" customHeight="1" x14ac:dyDescent="0.2">
      <c r="A88" s="91" t="s">
        <v>415</v>
      </c>
      <c r="B88" s="510">
        <f>B84+B87</f>
        <v>0</v>
      </c>
      <c r="C88" s="17"/>
      <c r="D88" s="17"/>
      <c r="E88" s="17"/>
      <c r="F88" s="17"/>
      <c r="G88" s="17"/>
      <c r="H88" s="17"/>
      <c r="I88" s="17"/>
      <c r="J88" s="17"/>
      <c r="K88" s="17"/>
      <c r="L88" s="17"/>
      <c r="M88" s="17"/>
      <c r="N88" s="17"/>
      <c r="O88" s="17"/>
      <c r="P88" s="507" t="e">
        <f>B88/$D$3</f>
        <v>#DIV/0!</v>
      </c>
      <c r="Q88" s="508" t="e">
        <f>B88/$K$3</f>
        <v>#DIV/0!</v>
      </c>
      <c r="R88" s="509" t="e">
        <f>B88/$B$88</f>
        <v>#DIV/0!</v>
      </c>
    </row>
    <row r="89" spans="1:21" ht="33.950000000000003" customHeight="1" x14ac:dyDescent="0.2">
      <c r="A89" s="91"/>
      <c r="B89" s="512"/>
      <c r="C89" s="513" t="str">
        <f t="shared" ref="C89:O89" si="54">C5</f>
        <v>HOME</v>
      </c>
      <c r="D89" s="513" t="str">
        <f t="shared" si="54"/>
        <v>Tax Credit Equity</v>
      </c>
      <c r="E89" s="513" t="str">
        <f t="shared" si="54"/>
        <v>Conv. Loan</v>
      </c>
      <c r="F89" s="513" t="str">
        <f t="shared" si="54"/>
        <v>&lt;source&gt;</v>
      </c>
      <c r="G89" s="513" t="str">
        <f t="shared" ref="G89:J89" si="55">G5</f>
        <v>&lt;source&gt;</v>
      </c>
      <c r="H89" s="513" t="str">
        <f t="shared" si="55"/>
        <v>&lt;source&gt;</v>
      </c>
      <c r="I89" s="513" t="str">
        <f t="shared" si="55"/>
        <v>&lt;source&gt;</v>
      </c>
      <c r="J89" s="513" t="str">
        <f t="shared" si="55"/>
        <v>&lt;source&gt;</v>
      </c>
      <c r="K89" s="513" t="str">
        <f t="shared" si="54"/>
        <v>&lt;source&gt;</v>
      </c>
      <c r="L89" s="513" t="str">
        <f t="shared" si="54"/>
        <v>&lt;source&gt;</v>
      </c>
      <c r="M89" s="513" t="str">
        <f t="shared" ref="M89" si="56">M5</f>
        <v>&lt;source&gt;</v>
      </c>
      <c r="N89" s="513" t="str">
        <f t="shared" si="54"/>
        <v>&lt;source&gt;</v>
      </c>
      <c r="O89" s="513" t="str">
        <f t="shared" si="54"/>
        <v>&lt;source&gt;</v>
      </c>
      <c r="P89" s="104"/>
      <c r="Q89" s="105"/>
      <c r="R89" s="106"/>
    </row>
    <row r="90" spans="1:21" ht="17.100000000000001" customHeight="1" x14ac:dyDescent="0.2">
      <c r="A90" s="879" t="s">
        <v>635</v>
      </c>
      <c r="B90" s="880"/>
      <c r="C90" s="506">
        <f t="shared" ref="C90:O90" si="57">C84+C87</f>
        <v>0</v>
      </c>
      <c r="D90" s="506">
        <f t="shared" si="57"/>
        <v>0</v>
      </c>
      <c r="E90" s="506">
        <f t="shared" si="57"/>
        <v>0</v>
      </c>
      <c r="F90" s="506">
        <f t="shared" si="57"/>
        <v>0</v>
      </c>
      <c r="G90" s="506">
        <f t="shared" ref="G90:J90" si="58">G84+G87</f>
        <v>0</v>
      </c>
      <c r="H90" s="506">
        <f t="shared" si="58"/>
        <v>0</v>
      </c>
      <c r="I90" s="506">
        <f t="shared" si="58"/>
        <v>0</v>
      </c>
      <c r="J90" s="506">
        <f t="shared" si="58"/>
        <v>0</v>
      </c>
      <c r="K90" s="506">
        <f t="shared" si="57"/>
        <v>0</v>
      </c>
      <c r="L90" s="506">
        <f t="shared" si="57"/>
        <v>0</v>
      </c>
      <c r="M90" s="506">
        <f t="shared" ref="M90" si="59">M84+M87</f>
        <v>0</v>
      </c>
      <c r="N90" s="506">
        <f t="shared" si="57"/>
        <v>0</v>
      </c>
      <c r="O90" s="506">
        <f t="shared" si="57"/>
        <v>0</v>
      </c>
      <c r="P90" s="18"/>
      <c r="Q90" s="19"/>
      <c r="R90" s="20"/>
    </row>
    <row r="91" spans="1:21" ht="17.25" customHeight="1" x14ac:dyDescent="0.2">
      <c r="A91" s="81"/>
      <c r="B91" s="226"/>
      <c r="C91" s="226"/>
      <c r="D91" s="226"/>
      <c r="E91" s="226"/>
      <c r="F91" s="226"/>
      <c r="G91" s="226"/>
      <c r="H91" s="226"/>
      <c r="I91" s="226"/>
      <c r="J91" s="226"/>
      <c r="K91" s="226"/>
      <c r="L91" s="226"/>
      <c r="M91" s="226"/>
      <c r="N91" s="226"/>
      <c r="O91" s="226"/>
      <c r="P91" s="104"/>
      <c r="Q91" s="105"/>
      <c r="R91" s="106"/>
    </row>
    <row r="92" spans="1:21" ht="17.25" customHeight="1" x14ac:dyDescent="0.2">
      <c r="A92" s="315" t="s">
        <v>1138</v>
      </c>
      <c r="B92" s="316"/>
      <c r="C92" s="316"/>
      <c r="D92" s="316"/>
      <c r="E92" s="316"/>
      <c r="F92" s="316"/>
      <c r="G92" s="316"/>
      <c r="H92" s="316"/>
      <c r="I92" s="316"/>
      <c r="J92" s="316"/>
      <c r="K92" s="316"/>
      <c r="L92" s="316"/>
      <c r="M92" s="316"/>
      <c r="N92" s="316"/>
      <c r="O92" s="316"/>
      <c r="P92" s="317"/>
      <c r="Q92" s="318"/>
      <c r="R92" s="319"/>
    </row>
    <row r="93" spans="1:21" ht="20.25" customHeight="1" x14ac:dyDescent="0.2">
      <c r="A93" s="320" t="s">
        <v>1139</v>
      </c>
      <c r="B93" s="321"/>
      <c r="C93" s="321"/>
      <c r="D93" s="322"/>
      <c r="E93" s="321"/>
      <c r="F93" s="321"/>
      <c r="G93" s="321"/>
      <c r="H93" s="321"/>
      <c r="I93" s="321"/>
      <c r="J93" s="321"/>
      <c r="K93" s="321"/>
      <c r="L93" s="321"/>
      <c r="M93" s="321"/>
      <c r="N93" s="321"/>
      <c r="O93" s="321"/>
      <c r="P93" s="323"/>
      <c r="Q93" s="324"/>
      <c r="R93" s="325"/>
    </row>
    <row r="94" spans="1:21" s="314" customFormat="1" ht="32.25" customHeight="1" x14ac:dyDescent="0.2">
      <c r="A94" s="870" t="s">
        <v>1141</v>
      </c>
      <c r="B94" s="871"/>
      <c r="C94" s="871"/>
      <c r="D94" s="871"/>
      <c r="E94" s="871"/>
      <c r="F94" s="871"/>
      <c r="G94" s="871"/>
      <c r="H94" s="871"/>
      <c r="I94" s="871"/>
      <c r="J94" s="871"/>
      <c r="K94" s="871"/>
      <c r="L94" s="871"/>
      <c r="M94" s="871"/>
      <c r="N94" s="871"/>
      <c r="O94" s="871"/>
      <c r="P94" s="871"/>
      <c r="Q94" s="871"/>
      <c r="R94" s="872"/>
    </row>
    <row r="95" spans="1:21" x14ac:dyDescent="0.2">
      <c r="A95" s="326" t="s">
        <v>1140</v>
      </c>
      <c r="B95" s="327"/>
      <c r="C95" s="327"/>
      <c r="D95" s="327"/>
      <c r="E95" s="327"/>
      <c r="F95" s="327"/>
      <c r="G95" s="327"/>
      <c r="H95" s="327"/>
      <c r="I95" s="327"/>
      <c r="J95" s="327"/>
      <c r="K95" s="327"/>
      <c r="L95" s="327"/>
      <c r="M95" s="327"/>
      <c r="N95" s="327"/>
      <c r="O95" s="327"/>
      <c r="P95" s="328"/>
      <c r="Q95" s="329"/>
      <c r="R95" s="330"/>
    </row>
    <row r="96" spans="1:21" s="21" customFormat="1" x14ac:dyDescent="0.2">
      <c r="A96" s="8"/>
      <c r="B96" s="8"/>
      <c r="C96" s="8"/>
      <c r="D96" s="8"/>
      <c r="E96" s="8"/>
      <c r="F96" s="8"/>
      <c r="G96" s="8"/>
      <c r="H96" s="8"/>
      <c r="I96" s="8"/>
      <c r="J96" s="8"/>
      <c r="K96" s="8"/>
      <c r="L96" s="8"/>
      <c r="M96" s="8"/>
      <c r="N96" s="8"/>
      <c r="O96" s="8"/>
      <c r="P96" s="14"/>
      <c r="Q96" s="15"/>
      <c r="R96" s="16"/>
    </row>
    <row r="97" spans="16:18" x14ac:dyDescent="0.2">
      <c r="P97" s="14"/>
      <c r="Q97" s="15"/>
      <c r="R97" s="16"/>
    </row>
    <row r="98" spans="16:18" x14ac:dyDescent="0.2">
      <c r="P98" s="14"/>
      <c r="Q98" s="15"/>
      <c r="R98" s="16"/>
    </row>
    <row r="99" spans="16:18" x14ac:dyDescent="0.2">
      <c r="P99" s="14"/>
      <c r="Q99" s="15"/>
      <c r="R99" s="16"/>
    </row>
    <row r="100" spans="16:18" x14ac:dyDescent="0.2">
      <c r="P100" s="14"/>
      <c r="Q100" s="15"/>
      <c r="R100" s="16"/>
    </row>
    <row r="102" spans="16:18" x14ac:dyDescent="0.2">
      <c r="P102" s="14"/>
      <c r="Q102" s="15"/>
      <c r="R102" s="16"/>
    </row>
    <row r="103" spans="16:18" x14ac:dyDescent="0.2">
      <c r="P103" s="14"/>
      <c r="Q103" s="15"/>
      <c r="R103" s="16"/>
    </row>
    <row r="104" spans="16:18" x14ac:dyDescent="0.2">
      <c r="P104" s="14"/>
      <c r="Q104" s="15"/>
      <c r="R104" s="16"/>
    </row>
    <row r="105" spans="16:18" x14ac:dyDescent="0.2">
      <c r="P105" s="14"/>
      <c r="Q105" s="15"/>
      <c r="R105" s="16"/>
    </row>
    <row r="106" spans="16:18" x14ac:dyDescent="0.2">
      <c r="P106" s="14"/>
      <c r="Q106" s="15"/>
      <c r="R106" s="16"/>
    </row>
    <row r="107" spans="16:18" x14ac:dyDescent="0.2">
      <c r="P107" s="14"/>
      <c r="Q107" s="15"/>
      <c r="R107" s="16"/>
    </row>
    <row r="108" spans="16:18" x14ac:dyDescent="0.2">
      <c r="P108" s="14"/>
      <c r="Q108" s="15"/>
      <c r="R108" s="16"/>
    </row>
    <row r="109" spans="16:18" x14ac:dyDescent="0.2">
      <c r="P109" s="14"/>
      <c r="Q109" s="15"/>
      <c r="R109" s="16"/>
    </row>
    <row r="110" spans="16:18" x14ac:dyDescent="0.2">
      <c r="P110" s="14"/>
      <c r="Q110" s="15"/>
      <c r="R110" s="16"/>
    </row>
  </sheetData>
  <sheetProtection algorithmName="SHA-512" hashValue="1e8VVOU5XX+Uz4ZOsRZX0cpDmoAioQTL7ZVkhGkcbEAXYS2waLZarHNJ7+lhqi6aHaj0/Xqhv9/+7bTJ6bb2DA==" saltValue="kSd3L6qgnFwYWkG5kFsN4Q==" spinCount="100000" sheet="1" objects="1" scenarios="1"/>
  <mergeCells count="18">
    <mergeCell ref="B83:R83"/>
    <mergeCell ref="A90:B90"/>
    <mergeCell ref="P1:R1"/>
    <mergeCell ref="P2:R2"/>
    <mergeCell ref="P3:R3"/>
    <mergeCell ref="E1:O1"/>
    <mergeCell ref="A94:R94"/>
    <mergeCell ref="B6:R6"/>
    <mergeCell ref="B13:R13"/>
    <mergeCell ref="B21:R21"/>
    <mergeCell ref="B29:R29"/>
    <mergeCell ref="B36:R36"/>
    <mergeCell ref="B85:R85"/>
    <mergeCell ref="B45:R45"/>
    <mergeCell ref="B47:R47"/>
    <mergeCell ref="B53:R53"/>
    <mergeCell ref="B57:R57"/>
    <mergeCell ref="B62:R62"/>
  </mergeCells>
  <phoneticPr fontId="0" type="noConversion"/>
  <printOptions gridLines="1"/>
  <pageMargins left="0.2" right="0.2" top="1.24" bottom="0.36" header="0.17" footer="0.21"/>
  <pageSetup scale="62" fitToHeight="0" orientation="landscape" r:id="rId1"/>
  <headerFooter alignWithMargins="0">
    <oddHeader>&amp;L&amp;8HOME Application&amp;C&amp;8 County of Riverside Housing and Workforce Solutions</oddHeader>
  </headerFooter>
  <rowBreaks count="3" manualBreakCount="3">
    <brk id="34" max="16383" man="1"/>
    <brk id="60" max="16383" man="1"/>
    <brk id="91"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outlinePr summaryRight="0"/>
  </sheetPr>
  <dimension ref="A1:F100"/>
  <sheetViews>
    <sheetView view="pageBreakPreview" zoomScale="90" zoomScaleNormal="100" zoomScaleSheetLayoutView="90" workbookViewId="0">
      <selection activeCell="K16" sqref="K16"/>
    </sheetView>
  </sheetViews>
  <sheetFormatPr defaultRowHeight="12.75" customHeight="1" x14ac:dyDescent="0.2"/>
  <cols>
    <col min="1" max="1" width="38.85546875" customWidth="1"/>
    <col min="2" max="2" width="14.42578125" customWidth="1"/>
    <col min="3" max="3" width="13.7109375" customWidth="1"/>
    <col min="4" max="4" width="20.28515625" customWidth="1"/>
    <col min="6" max="6" width="11.28515625" customWidth="1"/>
  </cols>
  <sheetData>
    <row r="1" spans="1:4" x14ac:dyDescent="0.2">
      <c r="A1" t="str">
        <f>'Development Budget'!C1</f>
        <v>Project Name &amp; City</v>
      </c>
      <c r="B1">
        <f>'Development Budget'!E1</f>
        <v>0</v>
      </c>
    </row>
    <row r="2" spans="1:4" ht="18" x14ac:dyDescent="0.25">
      <c r="A2" s="27" t="s">
        <v>721</v>
      </c>
      <c r="D2" t="s">
        <v>734</v>
      </c>
    </row>
    <row r="3" spans="1:4" x14ac:dyDescent="0.2">
      <c r="A3" t="s">
        <v>800</v>
      </c>
      <c r="B3" s="57"/>
      <c r="D3" s="56">
        <v>2.53E-2</v>
      </c>
    </row>
    <row r="4" spans="1:4" x14ac:dyDescent="0.2">
      <c r="A4" t="s">
        <v>723</v>
      </c>
      <c r="B4" s="57"/>
      <c r="D4" s="56">
        <v>2.53E-2</v>
      </c>
    </row>
    <row r="5" spans="1:4" x14ac:dyDescent="0.2">
      <c r="A5" t="s">
        <v>722</v>
      </c>
      <c r="B5" s="57"/>
      <c r="D5" s="527" t="s">
        <v>1142</v>
      </c>
    </row>
    <row r="6" spans="1:4" x14ac:dyDescent="0.2">
      <c r="A6" t="s">
        <v>724</v>
      </c>
      <c r="B6" s="57"/>
      <c r="D6" s="56" t="s">
        <v>819</v>
      </c>
    </row>
    <row r="7" spans="1:4" x14ac:dyDescent="0.2">
      <c r="A7" t="s">
        <v>725</v>
      </c>
      <c r="B7" s="57"/>
      <c r="D7" s="56" t="s">
        <v>819</v>
      </c>
    </row>
    <row r="8" spans="1:4" x14ac:dyDescent="0.2">
      <c r="A8" t="s">
        <v>726</v>
      </c>
      <c r="B8" s="57"/>
      <c r="D8" s="56" t="s">
        <v>819</v>
      </c>
    </row>
    <row r="9" spans="1:4" x14ac:dyDescent="0.2">
      <c r="A9" t="s">
        <v>727</v>
      </c>
      <c r="B9" s="57"/>
      <c r="D9" s="56" t="s">
        <v>819</v>
      </c>
    </row>
    <row r="10" spans="1:4" x14ac:dyDescent="0.2">
      <c r="A10" t="s">
        <v>728</v>
      </c>
      <c r="B10" s="57"/>
      <c r="D10" s="56" t="s">
        <v>819</v>
      </c>
    </row>
    <row r="11" spans="1:4" x14ac:dyDescent="0.2">
      <c r="A11" t="s">
        <v>729</v>
      </c>
      <c r="B11" s="57"/>
      <c r="D11" s="56" t="s">
        <v>819</v>
      </c>
    </row>
    <row r="12" spans="1:4" x14ac:dyDescent="0.2">
      <c r="A12" t="s">
        <v>730</v>
      </c>
      <c r="B12" s="57"/>
      <c r="D12" s="56">
        <v>0.02</v>
      </c>
    </row>
    <row r="13" spans="1:4" x14ac:dyDescent="0.2">
      <c r="A13" t="s">
        <v>731</v>
      </c>
      <c r="B13" s="57"/>
      <c r="D13" s="56" t="s">
        <v>819</v>
      </c>
    </row>
    <row r="14" spans="1:4" x14ac:dyDescent="0.2">
      <c r="A14" t="s">
        <v>732</v>
      </c>
      <c r="B14" s="57"/>
      <c r="D14" s="56">
        <v>0.02</v>
      </c>
    </row>
    <row r="15" spans="1:4" x14ac:dyDescent="0.2">
      <c r="A15" t="s">
        <v>733</v>
      </c>
      <c r="B15" s="57"/>
      <c r="D15" s="56">
        <v>0</v>
      </c>
    </row>
    <row r="16" spans="1:4" x14ac:dyDescent="0.2"/>
    <row r="17" spans="1:5" x14ac:dyDescent="0.2">
      <c r="D17" s="2" t="s">
        <v>771</v>
      </c>
      <c r="E17" s="2" t="s">
        <v>774</v>
      </c>
    </row>
    <row r="18" spans="1:5" x14ac:dyDescent="0.2">
      <c r="A18" s="2" t="s">
        <v>638</v>
      </c>
      <c r="C18" s="2" t="s">
        <v>709</v>
      </c>
      <c r="D18" s="2" t="s">
        <v>773</v>
      </c>
      <c r="E18" s="2" t="s">
        <v>775</v>
      </c>
    </row>
    <row r="19" spans="1:5" x14ac:dyDescent="0.2">
      <c r="A19" s="2" t="s">
        <v>740</v>
      </c>
      <c r="B19" s="2" t="s">
        <v>741</v>
      </c>
      <c r="C19" s="2" t="s">
        <v>640</v>
      </c>
      <c r="D19" s="2" t="s">
        <v>772</v>
      </c>
      <c r="E19" s="2" t="s">
        <v>642</v>
      </c>
    </row>
    <row r="20" spans="1:5" x14ac:dyDescent="0.2">
      <c r="A20" s="58"/>
      <c r="B20" s="58"/>
      <c r="C20" s="59"/>
      <c r="D20" s="59"/>
      <c r="E20" s="60"/>
    </row>
    <row r="21" spans="1:5" x14ac:dyDescent="0.2">
      <c r="A21" s="58"/>
      <c r="B21" s="58"/>
      <c r="C21" s="61"/>
      <c r="D21" s="61"/>
      <c r="E21" s="60"/>
    </row>
    <row r="22" spans="1:5" x14ac:dyDescent="0.2">
      <c r="A22" s="58"/>
      <c r="B22" s="58"/>
      <c r="C22" s="61"/>
      <c r="D22" s="61"/>
      <c r="E22" s="60"/>
    </row>
    <row r="23" spans="1:5" x14ac:dyDescent="0.2">
      <c r="A23" s="58"/>
      <c r="B23" s="58"/>
      <c r="C23" s="61"/>
      <c r="D23" s="61"/>
      <c r="E23" s="60"/>
    </row>
    <row r="24" spans="1:5" x14ac:dyDescent="0.2">
      <c r="A24" s="487"/>
      <c r="B24" s="58"/>
      <c r="C24" s="61"/>
      <c r="D24" s="61"/>
      <c r="E24" s="60"/>
    </row>
    <row r="25" spans="1:5" x14ac:dyDescent="0.2">
      <c r="A25" s="58"/>
      <c r="B25" s="58"/>
      <c r="C25" s="61"/>
      <c r="D25" s="61"/>
      <c r="E25" s="60"/>
    </row>
    <row r="26" spans="1:5" x14ac:dyDescent="0.2">
      <c r="A26" s="58"/>
      <c r="B26" s="58"/>
      <c r="C26" s="61"/>
      <c r="D26" s="61"/>
      <c r="E26" s="60"/>
    </row>
    <row r="27" spans="1:5" x14ac:dyDescent="0.2">
      <c r="A27" s="58"/>
      <c r="B27" s="58"/>
      <c r="C27" s="61"/>
      <c r="D27" s="61"/>
      <c r="E27" s="60"/>
    </row>
    <row r="28" spans="1:5" x14ac:dyDescent="0.2">
      <c r="A28" s="58"/>
      <c r="B28" s="58"/>
      <c r="C28" s="61"/>
      <c r="D28" s="61"/>
      <c r="E28" s="60"/>
    </row>
    <row r="29" spans="1:5" x14ac:dyDescent="0.2">
      <c r="A29" s="58"/>
      <c r="B29" s="58"/>
      <c r="C29" s="61"/>
      <c r="D29" s="61"/>
      <c r="E29" s="60"/>
    </row>
    <row r="30" spans="1:5" x14ac:dyDescent="0.2">
      <c r="A30" s="58"/>
      <c r="B30" s="58"/>
      <c r="C30" s="61"/>
      <c r="D30" s="61"/>
      <c r="E30" s="60"/>
    </row>
    <row r="31" spans="1:5" x14ac:dyDescent="0.2">
      <c r="A31" s="58"/>
      <c r="B31" s="58"/>
      <c r="C31" s="61"/>
      <c r="D31" s="61"/>
      <c r="E31" s="60"/>
    </row>
    <row r="32" spans="1:5" x14ac:dyDescent="0.2">
      <c r="A32" s="58"/>
      <c r="B32" s="58"/>
      <c r="C32" s="61"/>
      <c r="D32" s="61"/>
      <c r="E32" s="60"/>
    </row>
    <row r="33" spans="1:6" x14ac:dyDescent="0.2">
      <c r="A33" s="58"/>
      <c r="B33" s="58"/>
      <c r="C33" s="61"/>
      <c r="D33" s="61"/>
      <c r="E33" s="60"/>
    </row>
    <row r="34" spans="1:6" x14ac:dyDescent="0.2">
      <c r="A34" s="487"/>
      <c r="B34" s="58"/>
      <c r="C34" s="61"/>
      <c r="D34" s="61"/>
      <c r="E34" s="60"/>
    </row>
    <row r="35" spans="1:6" x14ac:dyDescent="0.2">
      <c r="A35" s="487"/>
      <c r="B35" s="58"/>
      <c r="C35" s="61"/>
      <c r="D35" s="61"/>
      <c r="E35" s="60"/>
    </row>
    <row r="36" spans="1:6" x14ac:dyDescent="0.2">
      <c r="A36" s="487"/>
      <c r="B36" s="58"/>
      <c r="C36" s="61"/>
      <c r="D36" s="61"/>
      <c r="E36" s="60"/>
    </row>
    <row r="37" spans="1:6" x14ac:dyDescent="0.2">
      <c r="A37" s="487"/>
      <c r="B37" s="58"/>
      <c r="C37" s="61"/>
      <c r="D37" s="61"/>
      <c r="E37" s="60"/>
    </row>
    <row r="38" spans="1:6" x14ac:dyDescent="0.2">
      <c r="A38" s="58"/>
      <c r="B38" s="58"/>
      <c r="C38" s="61"/>
      <c r="D38" s="61"/>
      <c r="E38" s="60"/>
      <c r="F38" t="s">
        <v>778</v>
      </c>
    </row>
    <row r="39" spans="1:6" x14ac:dyDescent="0.2"/>
    <row r="40" spans="1:6" x14ac:dyDescent="0.2">
      <c r="A40" t="s">
        <v>747</v>
      </c>
      <c r="B40" s="63"/>
      <c r="C40" s="312" t="e">
        <f>B40/12/'Development Budget'!D3</f>
        <v>#DIV/0!</v>
      </c>
      <c r="D40" t="s">
        <v>803</v>
      </c>
    </row>
    <row r="41" spans="1:6" x14ac:dyDescent="0.2">
      <c r="A41" t="s">
        <v>748</v>
      </c>
      <c r="B41" s="63"/>
      <c r="C41" s="62" t="e">
        <f>B41/'Development Budget'!D3/12</f>
        <v>#DIV/0!</v>
      </c>
      <c r="D41" t="s">
        <v>803</v>
      </c>
    </row>
    <row r="42" spans="1:6" x14ac:dyDescent="0.2">
      <c r="A42" s="525" t="s">
        <v>804</v>
      </c>
      <c r="B42" s="63"/>
      <c r="C42" s="22" t="e">
        <f>B42/12/'Development Budget'!D3</f>
        <v>#DIV/0!</v>
      </c>
      <c r="D42" t="s">
        <v>803</v>
      </c>
    </row>
    <row r="43" spans="1:6" x14ac:dyDescent="0.2">
      <c r="B43" s="23"/>
      <c r="C43" s="22"/>
    </row>
    <row r="44" spans="1:6" x14ac:dyDescent="0.2">
      <c r="A44" t="s">
        <v>653</v>
      </c>
      <c r="B44" s="2" t="s">
        <v>708</v>
      </c>
    </row>
    <row r="45" spans="1:6" x14ac:dyDescent="0.2">
      <c r="A45" s="361" t="s">
        <v>1019</v>
      </c>
      <c r="B45" s="2" t="s">
        <v>653</v>
      </c>
    </row>
    <row r="46" spans="1:6" x14ac:dyDescent="0.2">
      <c r="A46" t="s">
        <v>655</v>
      </c>
      <c r="B46" s="64"/>
    </row>
    <row r="47" spans="1:6" x14ac:dyDescent="0.2">
      <c r="A47" t="s">
        <v>656</v>
      </c>
      <c r="B47" s="64"/>
    </row>
    <row r="48" spans="1:6" x14ac:dyDescent="0.2">
      <c r="A48" t="s">
        <v>657</v>
      </c>
      <c r="B48" s="64"/>
    </row>
    <row r="49" spans="1:3" x14ac:dyDescent="0.2">
      <c r="A49" t="s">
        <v>658</v>
      </c>
      <c r="B49" s="64"/>
    </row>
    <row r="50" spans="1:3" x14ac:dyDescent="0.2">
      <c r="A50" s="387" t="s">
        <v>1155</v>
      </c>
      <c r="B50" s="488">
        <f>Application!C285*100</f>
        <v>0</v>
      </c>
    </row>
    <row r="51" spans="1:3" x14ac:dyDescent="0.2">
      <c r="A51" t="s">
        <v>659</v>
      </c>
      <c r="B51" s="64"/>
    </row>
    <row r="52" spans="1:3" x14ac:dyDescent="0.2">
      <c r="A52" t="s">
        <v>687</v>
      </c>
      <c r="B52" s="64"/>
    </row>
    <row r="53" spans="1:3" x14ac:dyDescent="0.2">
      <c r="B53" s="23"/>
      <c r="C53" s="22"/>
    </row>
    <row r="54" spans="1:3" x14ac:dyDescent="0.2">
      <c r="A54" t="s">
        <v>661</v>
      </c>
    </row>
    <row r="55" spans="1:3" x14ac:dyDescent="0.2">
      <c r="A55" t="s">
        <v>662</v>
      </c>
      <c r="B55" s="64"/>
    </row>
    <row r="56" spans="1:3" x14ac:dyDescent="0.2">
      <c r="A56" t="s">
        <v>663</v>
      </c>
      <c r="B56" s="64"/>
    </row>
    <row r="57" spans="1:3" x14ac:dyDescent="0.2">
      <c r="A57" t="s">
        <v>664</v>
      </c>
      <c r="B57" s="64"/>
    </row>
    <row r="58" spans="1:3" x14ac:dyDescent="0.2">
      <c r="A58" t="s">
        <v>665</v>
      </c>
      <c r="B58" s="64"/>
    </row>
    <row r="59" spans="1:3" x14ac:dyDescent="0.2">
      <c r="B59" s="428"/>
      <c r="C59" s="22"/>
    </row>
    <row r="60" spans="1:3" x14ac:dyDescent="0.2">
      <c r="A60" t="s">
        <v>666</v>
      </c>
    </row>
    <row r="61" spans="1:3" x14ac:dyDescent="0.2">
      <c r="A61" t="s">
        <v>667</v>
      </c>
      <c r="B61" s="64"/>
    </row>
    <row r="62" spans="1:3" x14ac:dyDescent="0.2">
      <c r="A62" t="s">
        <v>668</v>
      </c>
      <c r="B62" s="64"/>
    </row>
    <row r="63" spans="1:3" x14ac:dyDescent="0.2">
      <c r="A63" t="s">
        <v>669</v>
      </c>
      <c r="B63" s="64"/>
    </row>
    <row r="64" spans="1:3" x14ac:dyDescent="0.2">
      <c r="B64" s="23"/>
      <c r="C64" s="22"/>
    </row>
    <row r="65" spans="1:3" x14ac:dyDescent="0.2">
      <c r="A65" t="s">
        <v>671</v>
      </c>
    </row>
    <row r="66" spans="1:3" x14ac:dyDescent="0.2">
      <c r="A66" t="s">
        <v>672</v>
      </c>
      <c r="B66" s="64"/>
    </row>
    <row r="67" spans="1:3" x14ac:dyDescent="0.2">
      <c r="A67" t="s">
        <v>673</v>
      </c>
      <c r="B67" s="64"/>
    </row>
    <row r="68" spans="1:3" x14ac:dyDescent="0.2">
      <c r="A68" t="s">
        <v>674</v>
      </c>
      <c r="B68" s="64"/>
    </row>
    <row r="69" spans="1:3" x14ac:dyDescent="0.2">
      <c r="A69" t="s">
        <v>675</v>
      </c>
      <c r="B69" s="64"/>
    </row>
    <row r="70" spans="1:3" x14ac:dyDescent="0.2">
      <c r="A70" t="s">
        <v>676</v>
      </c>
      <c r="B70" s="64"/>
    </row>
    <row r="71" spans="1:3" x14ac:dyDescent="0.2">
      <c r="A71" t="s">
        <v>677</v>
      </c>
      <c r="B71" s="64"/>
    </row>
    <row r="72" spans="1:3" x14ac:dyDescent="0.2">
      <c r="A72" t="s">
        <v>678</v>
      </c>
      <c r="B72" s="64"/>
    </row>
    <row r="73" spans="1:3" x14ac:dyDescent="0.2">
      <c r="B73" s="23"/>
      <c r="C73" s="22"/>
    </row>
    <row r="74" spans="1:3" x14ac:dyDescent="0.2">
      <c r="A74" t="s">
        <v>688</v>
      </c>
      <c r="B74" s="64"/>
    </row>
    <row r="75" spans="1:3" x14ac:dyDescent="0.2">
      <c r="A75" t="s">
        <v>689</v>
      </c>
      <c r="B75" s="64"/>
    </row>
    <row r="76" spans="1:3" x14ac:dyDescent="0.2">
      <c r="A76" s="71" t="s">
        <v>690</v>
      </c>
      <c r="B76" s="430"/>
    </row>
    <row r="77" spans="1:3" ht="15.75" x14ac:dyDescent="0.25">
      <c r="A77" s="1" t="s">
        <v>680</v>
      </c>
      <c r="B77" s="41">
        <f>SUM(B46:B76)</f>
        <v>0</v>
      </c>
    </row>
    <row r="78" spans="1:3" x14ac:dyDescent="0.2"/>
    <row r="79" spans="1:3" x14ac:dyDescent="0.2">
      <c r="A79" t="s">
        <v>681</v>
      </c>
      <c r="B79" s="64"/>
    </row>
    <row r="80" spans="1:3" x14ac:dyDescent="0.2">
      <c r="A80" s="71" t="s">
        <v>682</v>
      </c>
      <c r="B80" s="66"/>
    </row>
    <row r="81" spans="1:3" ht="15.75" x14ac:dyDescent="0.25">
      <c r="A81" s="1" t="s">
        <v>683</v>
      </c>
      <c r="B81" s="46">
        <f>B77+B79+B80</f>
        <v>0</v>
      </c>
    </row>
    <row r="82" spans="1:3" x14ac:dyDescent="0.2">
      <c r="B82" s="23"/>
      <c r="C82" s="22"/>
    </row>
    <row r="83" spans="1:3" x14ac:dyDescent="0.2">
      <c r="A83" t="s">
        <v>754</v>
      </c>
      <c r="B83" s="23"/>
    </row>
    <row r="84" spans="1:3" x14ac:dyDescent="0.2">
      <c r="A84" t="s">
        <v>765</v>
      </c>
      <c r="B84" s="63"/>
    </row>
    <row r="85" spans="1:3" x14ac:dyDescent="0.2">
      <c r="A85" t="s">
        <v>755</v>
      </c>
      <c r="B85" s="65"/>
      <c r="C85" t="s">
        <v>756</v>
      </c>
    </row>
    <row r="86" spans="1:3" x14ac:dyDescent="0.2">
      <c r="A86" t="s">
        <v>757</v>
      </c>
      <c r="B86" s="526"/>
    </row>
    <row r="87" spans="1:3" x14ac:dyDescent="0.2">
      <c r="B87" s="429"/>
    </row>
    <row r="88" spans="1:3" ht="13.5" thickBot="1" x14ac:dyDescent="0.25">
      <c r="A88" t="s">
        <v>758</v>
      </c>
      <c r="B88" s="429"/>
    </row>
    <row r="89" spans="1:3" x14ac:dyDescent="0.2">
      <c r="A89" s="467" t="s">
        <v>766</v>
      </c>
      <c r="B89" s="465"/>
    </row>
    <row r="90" spans="1:3" x14ac:dyDescent="0.2">
      <c r="A90" s="468" t="s">
        <v>755</v>
      </c>
      <c r="B90" s="471"/>
      <c r="C90" t="s">
        <v>756</v>
      </c>
    </row>
    <row r="91" spans="1:3" x14ac:dyDescent="0.2">
      <c r="A91" s="468" t="s">
        <v>757</v>
      </c>
      <c r="B91" s="493"/>
    </row>
    <row r="92" spans="1:3" ht="13.5" thickBot="1" x14ac:dyDescent="0.25">
      <c r="A92" s="469" t="s">
        <v>767</v>
      </c>
      <c r="B92" s="472"/>
    </row>
    <row r="93" spans="1:3" x14ac:dyDescent="0.2">
      <c r="A93" s="467" t="s">
        <v>770</v>
      </c>
      <c r="B93" s="465"/>
    </row>
    <row r="94" spans="1:3" x14ac:dyDescent="0.2">
      <c r="A94" s="468" t="s">
        <v>755</v>
      </c>
      <c r="B94" s="471"/>
      <c r="C94" t="s">
        <v>756</v>
      </c>
    </row>
    <row r="95" spans="1:3" x14ac:dyDescent="0.2">
      <c r="A95" s="468" t="s">
        <v>757</v>
      </c>
      <c r="B95" s="494"/>
    </row>
    <row r="96" spans="1:3" ht="13.5" thickBot="1" x14ac:dyDescent="0.25">
      <c r="A96" s="469" t="s">
        <v>767</v>
      </c>
      <c r="B96" s="466"/>
    </row>
    <row r="97" spans="1:3" x14ac:dyDescent="0.2">
      <c r="A97" s="470" t="s">
        <v>1124</v>
      </c>
      <c r="B97" s="465"/>
    </row>
    <row r="98" spans="1:3" ht="12.75" customHeight="1" x14ac:dyDescent="0.2">
      <c r="A98" s="468" t="s">
        <v>755</v>
      </c>
      <c r="B98" s="471"/>
      <c r="C98" t="s">
        <v>756</v>
      </c>
    </row>
    <row r="99" spans="1:3" ht="12.75" customHeight="1" x14ac:dyDescent="0.2">
      <c r="A99" s="468" t="s">
        <v>757</v>
      </c>
      <c r="B99" s="494"/>
    </row>
    <row r="100" spans="1:3" ht="12.75" customHeight="1" thickBot="1" x14ac:dyDescent="0.25">
      <c r="A100" s="469" t="s">
        <v>767</v>
      </c>
      <c r="B100" s="466"/>
    </row>
  </sheetData>
  <sheetProtection algorithmName="SHA-512" hashValue="hYYc4/0DxaZkm6E3WLskoWOMwi8X5Yig01cOFkPC0NIFJMN6HwbxHha3ymR8IO+DHOGCGN0AdYGJ35/4z9cfsQ==" saltValue="T7+g//t0wW6IlBelxiuUHw==" spinCount="100000" sheet="1" objects="1" scenarios="1"/>
  <phoneticPr fontId="0" type="noConversion"/>
  <printOptions gridLines="1" gridLinesSet="0"/>
  <pageMargins left="0.75" right="0.75" top="1" bottom="1" header="0.5" footer="0.5"/>
  <pageSetup scale="71" orientation="portrait" r:id="rId1"/>
  <headerFooter alignWithMargins="0">
    <oddHeader xml:space="preserve">&amp;C&amp;"Arial,Bold"&amp;14&amp;A&amp;R_x000D_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outlinePr summaryRight="0"/>
  </sheetPr>
  <dimension ref="A1:G50"/>
  <sheetViews>
    <sheetView topLeftCell="A21" zoomScaleNormal="100" workbookViewId="0">
      <selection activeCell="F40" sqref="F40"/>
    </sheetView>
  </sheetViews>
  <sheetFormatPr defaultRowHeight="12.75" customHeight="1" x14ac:dyDescent="0.2"/>
  <cols>
    <col min="1" max="1" width="47" customWidth="1"/>
    <col min="2" max="2" width="15.140625" customWidth="1"/>
    <col min="3" max="3" width="12.7109375" customWidth="1"/>
  </cols>
  <sheetData>
    <row r="1" spans="1:7" ht="18" x14ac:dyDescent="0.25">
      <c r="A1" s="27" t="s">
        <v>752</v>
      </c>
    </row>
    <row r="2" spans="1:7" ht="18" x14ac:dyDescent="0.25">
      <c r="A2" s="27"/>
      <c r="C2" s="2"/>
    </row>
    <row r="3" spans="1:7" ht="12.75" customHeight="1" x14ac:dyDescent="0.2">
      <c r="A3" t="str">
        <f>'Development Budget'!C1</f>
        <v>Project Name &amp; City</v>
      </c>
      <c r="B3">
        <f>'Development Budget'!E1</f>
        <v>0</v>
      </c>
    </row>
    <row r="4" spans="1:7" x14ac:dyDescent="0.2">
      <c r="A4" t="s">
        <v>735</v>
      </c>
      <c r="B4" s="107" t="e">
        <f>'Operating Proforma 1st Yr'!G81/12/'Operating Proforma 1st Yr'!C2</f>
        <v>#DIV/0!</v>
      </c>
      <c r="D4" s="2"/>
    </row>
    <row r="5" spans="1:7" x14ac:dyDescent="0.2">
      <c r="A5" t="s">
        <v>806</v>
      </c>
      <c r="B5" s="23" t="e">
        <f>('Operating Proforma 1st Yr'!G77-'Operating Proforma 1st Yr'!G76-'Operating Proforma 1st Yr'!G75)/12/'Operating Proforma 1st Yr'!C2</f>
        <v>#DIV/0!</v>
      </c>
      <c r="D5" s="220" t="s">
        <v>798</v>
      </c>
      <c r="E5" s="219"/>
      <c r="F5" s="219"/>
      <c r="G5" s="219"/>
    </row>
    <row r="6" spans="1:7" x14ac:dyDescent="0.2">
      <c r="A6" t="s">
        <v>805</v>
      </c>
      <c r="B6" s="23" t="e">
        <f>'Operating Proforma 1st Yr'!G49/12/'Operating Proforma 1st Yr'!C2</f>
        <v>#DIV/0!</v>
      </c>
      <c r="C6" s="28" t="e">
        <f>'Operating Proforma 1st Yr'!G49/'Operating Proforma 1st Yr'!G34</f>
        <v>#DIV/0!</v>
      </c>
      <c r="D6" s="219" t="s">
        <v>736</v>
      </c>
      <c r="E6" s="219"/>
      <c r="F6" s="219"/>
      <c r="G6" s="219"/>
    </row>
    <row r="7" spans="1:7" x14ac:dyDescent="0.2">
      <c r="A7" t="s">
        <v>814</v>
      </c>
      <c r="B7" s="23" t="e">
        <f>'Operating Proforma 1st Yr'!G79/'Operating Proforma 1st Yr'!C2</f>
        <v>#DIV/0!</v>
      </c>
      <c r="C7" s="29" t="e">
        <f>'Operating Proforma 1st Yr'!C79/('Development Budget'!B22+'Development Budget'!B23)</f>
        <v>#DIV/0!</v>
      </c>
      <c r="D7" s="219" t="s">
        <v>790</v>
      </c>
      <c r="E7" s="219"/>
      <c r="F7" s="219"/>
      <c r="G7" s="219"/>
    </row>
    <row r="8" spans="1:7" x14ac:dyDescent="0.2">
      <c r="A8" t="s">
        <v>807</v>
      </c>
      <c r="B8" s="23">
        <f>'Operating Proforma 1st Yr'!C75</f>
        <v>0</v>
      </c>
      <c r="C8" s="26" t="e">
        <f>B8/'Development Budget'!B88</f>
        <v>#DIV/0!</v>
      </c>
      <c r="D8" s="219" t="s">
        <v>799</v>
      </c>
      <c r="E8" s="219"/>
      <c r="F8" s="219"/>
      <c r="G8" s="219"/>
    </row>
    <row r="9" spans="1:7" x14ac:dyDescent="0.2">
      <c r="A9" t="s">
        <v>782</v>
      </c>
      <c r="B9" s="108" t="e">
        <f>'Operating Proforma 1st Yr'!G81/'Operating Proforma 1st Yr'!G36</f>
        <v>#DIV/0!</v>
      </c>
      <c r="D9" s="219" t="s">
        <v>789</v>
      </c>
      <c r="E9" s="219"/>
      <c r="F9" s="219"/>
      <c r="G9" s="219"/>
    </row>
    <row r="10" spans="1:7" x14ac:dyDescent="0.2">
      <c r="A10" t="s">
        <v>783</v>
      </c>
      <c r="B10" s="26" t="e">
        <f>'Operating Proforma 1st Yr'!G49/'Operating Proforma 1st Yr'!G36</f>
        <v>#DIV/0!</v>
      </c>
      <c r="D10" s="219"/>
      <c r="E10" s="219"/>
      <c r="F10" s="219"/>
      <c r="G10" s="219"/>
    </row>
    <row r="11" spans="1:7" x14ac:dyDescent="0.2">
      <c r="A11" t="s">
        <v>791</v>
      </c>
      <c r="B11" s="26" t="e">
        <f>'Operating Proforma 1st Yr'!G56/'Operating Proforma 1st Yr'!G36</f>
        <v>#DIV/0!</v>
      </c>
      <c r="D11" s="219"/>
      <c r="E11" s="219"/>
      <c r="F11" s="219"/>
      <c r="G11" s="219"/>
    </row>
    <row r="12" spans="1:7" x14ac:dyDescent="0.2">
      <c r="A12" t="s">
        <v>784</v>
      </c>
      <c r="B12" s="26" t="e">
        <f>'Operating Proforma 1st Yr'!G72/'Operating Proforma 1st Yr'!G36</f>
        <v>#DIV/0!</v>
      </c>
      <c r="D12" s="219"/>
      <c r="E12" s="219"/>
      <c r="F12" s="219"/>
      <c r="G12" s="219"/>
    </row>
    <row r="13" spans="1:7" x14ac:dyDescent="0.2">
      <c r="A13" t="s">
        <v>785</v>
      </c>
      <c r="B13" s="26" t="e">
        <f>('Operating Proforma 1st Yr'!G75+'Operating Proforma 1st Yr'!G74)/'Operating Proforma 1st Yr'!G36</f>
        <v>#DIV/0!</v>
      </c>
      <c r="D13" s="219"/>
      <c r="E13" s="219"/>
      <c r="F13" s="219"/>
      <c r="G13" s="219"/>
    </row>
    <row r="14" spans="1:7" x14ac:dyDescent="0.2">
      <c r="A14" t="s">
        <v>786</v>
      </c>
      <c r="B14" s="26" t="e">
        <f>'Operating Proforma 1st Yr'!G47/'Operating Proforma 1st Yr'!G36</f>
        <v>#DIV/0!</v>
      </c>
      <c r="D14" s="219"/>
      <c r="E14" s="219"/>
      <c r="F14" s="219"/>
      <c r="G14" s="219"/>
    </row>
    <row r="15" spans="1:7" x14ac:dyDescent="0.2">
      <c r="A15" t="s">
        <v>787</v>
      </c>
      <c r="B15" s="26" t="e">
        <f>'Operating Proforma 1st Yr'!G62/'Operating Proforma 1st Yr'!G36</f>
        <v>#DIV/0!</v>
      </c>
      <c r="D15" s="219"/>
      <c r="E15" s="219"/>
      <c r="F15" s="219"/>
      <c r="G15" s="219"/>
    </row>
    <row r="16" spans="1:7" x14ac:dyDescent="0.2">
      <c r="A16" t="s">
        <v>788</v>
      </c>
      <c r="B16" s="26" t="e">
        <f>'Operating Proforma 1st Yr'!G76/'Operating Proforma 1st Yr'!G36</f>
        <v>#DIV/0!</v>
      </c>
      <c r="D16" s="219"/>
      <c r="E16" s="219"/>
      <c r="F16" s="219"/>
      <c r="G16" s="219"/>
    </row>
    <row r="17" spans="1:7" x14ac:dyDescent="0.2">
      <c r="B17" s="26"/>
      <c r="D17" s="219"/>
      <c r="E17" s="219"/>
      <c r="F17" s="219"/>
      <c r="G17" s="219"/>
    </row>
    <row r="18" spans="1:7" x14ac:dyDescent="0.2">
      <c r="A18" t="s">
        <v>808</v>
      </c>
      <c r="B18" s="31" t="e">
        <f>'Operating Proforma 1st Yr'!G88</f>
        <v>#DIV/0!</v>
      </c>
      <c r="D18" s="219" t="s">
        <v>781</v>
      </c>
      <c r="E18" s="219"/>
      <c r="F18" s="219"/>
      <c r="G18" s="219"/>
    </row>
    <row r="19" spans="1:7" x14ac:dyDescent="0.2">
      <c r="A19" t="s">
        <v>777</v>
      </c>
      <c r="B19" s="109" t="e">
        <f>('Development Budget'!B25+'Development Budget'!B26)/('Development Budget'!B22+'Development Budget'!B23)</f>
        <v>#DIV/0!</v>
      </c>
      <c r="C19" t="s">
        <v>753</v>
      </c>
      <c r="D19" s="219" t="s">
        <v>796</v>
      </c>
      <c r="E19" s="219"/>
      <c r="F19" s="219"/>
      <c r="G19" s="219"/>
    </row>
    <row r="20" spans="1:7" x14ac:dyDescent="0.2">
      <c r="A20" t="s">
        <v>629</v>
      </c>
      <c r="B20" s="29" t="e">
        <f>'Development Budget'!B24/('Development Budget'!B22+'Development Budget'!B23)</f>
        <v>#DIV/0!</v>
      </c>
      <c r="C20" t="s">
        <v>753</v>
      </c>
      <c r="D20" s="219" t="s">
        <v>797</v>
      </c>
      <c r="E20" s="219"/>
      <c r="F20" s="219"/>
      <c r="G20" s="219"/>
    </row>
    <row r="21" spans="1:7" x14ac:dyDescent="0.2">
      <c r="A21" t="s">
        <v>737</v>
      </c>
      <c r="B21" s="29" t="e">
        <f>'Development Budget'!B34/('Development Budget'!B28+'Development Budget'!B46)</f>
        <v>#DIV/0!</v>
      </c>
      <c r="C21" t="s">
        <v>753</v>
      </c>
      <c r="D21" s="219" t="s">
        <v>792</v>
      </c>
      <c r="E21" s="219"/>
      <c r="F21" s="219"/>
      <c r="G21" s="219"/>
    </row>
    <row r="22" spans="1:7" x14ac:dyDescent="0.2">
      <c r="A22" t="s">
        <v>738</v>
      </c>
      <c r="B22" s="29" t="e">
        <f>'Development Budget'!B46/'Development Budget'!B28</f>
        <v>#DIV/0!</v>
      </c>
      <c r="C22" t="s">
        <v>753</v>
      </c>
      <c r="D22" s="219" t="s">
        <v>793</v>
      </c>
      <c r="E22" s="219"/>
      <c r="F22" s="219"/>
      <c r="G22" s="219"/>
    </row>
    <row r="23" spans="1:7" x14ac:dyDescent="0.2">
      <c r="A23" t="s">
        <v>739</v>
      </c>
      <c r="B23" s="110">
        <f>'Development Budget'!B87</f>
        <v>0</v>
      </c>
      <c r="C23" s="32" t="e">
        <f>'Development Budget'!B87/('Development Budget'!B84-'Development Budget'!B12-'Development Budget'!B52-'Development Budget'!B58-'Development Budget'!B64-'Development Budget'!B69)</f>
        <v>#DIV/0!</v>
      </c>
      <c r="D23" s="219" t="s">
        <v>630</v>
      </c>
      <c r="E23" s="219"/>
      <c r="F23" s="219"/>
      <c r="G23" s="219"/>
    </row>
    <row r="24" spans="1:7" x14ac:dyDescent="0.2">
      <c r="A24" t="s">
        <v>779</v>
      </c>
      <c r="B24" s="111">
        <f>'Development Budget'!K90</f>
        <v>0</v>
      </c>
      <c r="C24" s="25" t="e">
        <f>B24/'Development Budget'!B84</f>
        <v>#DIV/0!</v>
      </c>
      <c r="D24" s="219" t="s">
        <v>780</v>
      </c>
      <c r="E24" s="219"/>
      <c r="F24" s="219"/>
      <c r="G24" s="219"/>
    </row>
    <row r="25" spans="1:7" x14ac:dyDescent="0.2">
      <c r="B25" s="24"/>
      <c r="C25" s="25"/>
    </row>
    <row r="26" spans="1:7" x14ac:dyDescent="0.2">
      <c r="A26" t="s">
        <v>760</v>
      </c>
      <c r="B26" s="23" t="e">
        <f>'Development Budget'!B12/'Development Budget'!D3</f>
        <v>#DIV/0!</v>
      </c>
    </row>
    <row r="27" spans="1:7" x14ac:dyDescent="0.2">
      <c r="A27" t="s">
        <v>761</v>
      </c>
      <c r="B27" s="112" t="e">
        <f>'Development Budget'!B12/'Development Budget'!D2</f>
        <v>#DIV/0!</v>
      </c>
      <c r="C27" s="113" t="e">
        <f>B27/43560</f>
        <v>#DIV/0!</v>
      </c>
      <c r="D27" t="s">
        <v>776</v>
      </c>
    </row>
    <row r="28" spans="1:7" x14ac:dyDescent="0.2">
      <c r="A28" t="s">
        <v>762</v>
      </c>
      <c r="B28" s="23" t="e">
        <f>('Development Budget'!B88-'Development Budget'!B9)/'Development Budget'!D3</f>
        <v>#DIV/0!</v>
      </c>
    </row>
    <row r="29" spans="1:7" x14ac:dyDescent="0.2">
      <c r="A29" t="s">
        <v>763</v>
      </c>
      <c r="B29" s="23" t="e">
        <f>'Development Budget'!B88/'Development Budget'!D3</f>
        <v>#DIV/0!</v>
      </c>
    </row>
    <row r="30" spans="1:7" x14ac:dyDescent="0.2">
      <c r="A30" t="s">
        <v>794</v>
      </c>
      <c r="B30" s="107" t="e">
        <f>('Development Budget'!B28-'Development Budget'!B22+'Development Budget'!B46)/'Development Budget'!K3</f>
        <v>#DIV/0!</v>
      </c>
    </row>
    <row r="31" spans="1:7" x14ac:dyDescent="0.2">
      <c r="A31" t="s">
        <v>795</v>
      </c>
      <c r="B31" s="23" t="e">
        <f>('Development Budget'!B28+'Development Budget'!B46)/'Development Budget'!K3</f>
        <v>#DIV/0!</v>
      </c>
    </row>
    <row r="32" spans="1:7" x14ac:dyDescent="0.2">
      <c r="A32" t="s">
        <v>821</v>
      </c>
      <c r="B32" s="23" t="e">
        <f>('Development Budget'!B66+'Development Budget'!B68)/'Development Budget'!D3</f>
        <v>#DIV/0!</v>
      </c>
    </row>
    <row r="33" spans="1:3" x14ac:dyDescent="0.2">
      <c r="A33" t="s">
        <v>817</v>
      </c>
      <c r="B33" s="107" t="e">
        <f>'Development Budget'!B88/'Development Budget'!K3</f>
        <v>#DIV/0!</v>
      </c>
    </row>
    <row r="34" spans="1:3" x14ac:dyDescent="0.2">
      <c r="B34" s="23"/>
    </row>
    <row r="35" spans="1:3" x14ac:dyDescent="0.2">
      <c r="A35" t="s">
        <v>99</v>
      </c>
      <c r="B35" s="23">
        <f>'Development Budget'!C90</f>
        <v>0</v>
      </c>
      <c r="C35" s="30" t="e">
        <f>B35/'Development Budget'!$B$88</f>
        <v>#DIV/0!</v>
      </c>
    </row>
    <row r="36" spans="1:3" x14ac:dyDescent="0.2">
      <c r="A36" t="s">
        <v>809</v>
      </c>
      <c r="B36" s="23">
        <f>'Development Budget'!D90</f>
        <v>0</v>
      </c>
      <c r="C36" s="30" t="e">
        <f>B36/'Development Budget'!$B$88</f>
        <v>#DIV/0!</v>
      </c>
    </row>
    <row r="37" spans="1:3" x14ac:dyDescent="0.2">
      <c r="A37" t="s">
        <v>810</v>
      </c>
      <c r="B37" s="23">
        <f>'Development Budget'!K90</f>
        <v>0</v>
      </c>
      <c r="C37" s="30" t="e">
        <f>B37/'Development Budget'!$B$88</f>
        <v>#DIV/0!</v>
      </c>
    </row>
    <row r="38" spans="1:3" x14ac:dyDescent="0.2">
      <c r="A38" t="s">
        <v>811</v>
      </c>
      <c r="B38" s="23">
        <f>SUM(B36:B37)</f>
        <v>0</v>
      </c>
      <c r="C38" s="30" t="e">
        <f>B38/'Development Budget'!$B$88</f>
        <v>#DIV/0!</v>
      </c>
    </row>
    <row r="39" spans="1:3" x14ac:dyDescent="0.2">
      <c r="A39" t="s">
        <v>812</v>
      </c>
      <c r="B39" s="23">
        <f>'Development Budget'!F90</f>
        <v>0</v>
      </c>
      <c r="C39" s="30" t="e">
        <f>B39/'Development Budget'!$B$88</f>
        <v>#DIV/0!</v>
      </c>
    </row>
    <row r="40" spans="1:3" x14ac:dyDescent="0.2">
      <c r="A40" t="s">
        <v>813</v>
      </c>
      <c r="B40" s="23" t="e">
        <f>'Development Budget'!E90+'Development Budget'!L90+'Development Budget'!#REF!</f>
        <v>#REF!</v>
      </c>
      <c r="C40" s="30" t="e">
        <f>B40/'Development Budget'!$B$88</f>
        <v>#REF!</v>
      </c>
    </row>
    <row r="41" spans="1:3" x14ac:dyDescent="0.2">
      <c r="A41" t="s">
        <v>815</v>
      </c>
      <c r="B41" s="23">
        <f>'Development Budget'!B88</f>
        <v>0</v>
      </c>
      <c r="C41" s="30" t="e">
        <f>B41/'Development Budget'!$B$88</f>
        <v>#DIV/0!</v>
      </c>
    </row>
    <row r="42" spans="1:3" x14ac:dyDescent="0.2">
      <c r="B42" s="23"/>
    </row>
    <row r="43" spans="1:3" x14ac:dyDescent="0.2">
      <c r="A43" t="s">
        <v>100</v>
      </c>
      <c r="B43" s="114" t="e">
        <f>'Development Budget'!C90/'Development Budget'!B88</f>
        <v>#DIV/0!</v>
      </c>
    </row>
    <row r="44" spans="1:3" x14ac:dyDescent="0.2">
      <c r="A44" t="s">
        <v>97</v>
      </c>
      <c r="B44" s="115" t="e">
        <f>('Development Budget'!C90+'Development Budget'!F90)/'Development Budget'!B88</f>
        <v>#DIV/0!</v>
      </c>
    </row>
    <row r="45" spans="1:3" x14ac:dyDescent="0.2">
      <c r="A45" t="s">
        <v>623</v>
      </c>
      <c r="B45" s="502">
        <f>Application!B287</f>
        <v>0</v>
      </c>
      <c r="C45" s="221" t="s">
        <v>820</v>
      </c>
    </row>
    <row r="47" spans="1:3" x14ac:dyDescent="0.2">
      <c r="A47" s="361" t="s">
        <v>1131</v>
      </c>
      <c r="B47" s="116" t="e">
        <f>(B49)/'Underwriting Summary'!B38</f>
        <v>#DIV/0!</v>
      </c>
    </row>
    <row r="48" spans="1:3" x14ac:dyDescent="0.2">
      <c r="A48" t="s">
        <v>818</v>
      </c>
      <c r="B48" s="115" t="e">
        <f>'Operating Proforma 1st Yr'!G98/'Underwriting Summary'!B38</f>
        <v>#DIV/0!</v>
      </c>
    </row>
    <row r="49" spans="1:2" x14ac:dyDescent="0.2">
      <c r="A49" s="361" t="s">
        <v>1132</v>
      </c>
      <c r="B49" s="500">
        <f>('Operating Proforma 1st Yr'!G98+SUM('Operating Proforma 2-7th Yr.'!B61:G61)+SUM('15 Yr Proforma'!B61:I61))/15</f>
        <v>0</v>
      </c>
    </row>
    <row r="50" spans="1:2" x14ac:dyDescent="0.2">
      <c r="A50" t="s">
        <v>98</v>
      </c>
      <c r="B50" s="501" t="e">
        <f>((B35/B41)*'Development Budget'!D3)</f>
        <v>#DIV/0!</v>
      </c>
    </row>
  </sheetData>
  <sheetProtection algorithmName="SHA-512" hashValue="Z086OJdNK6ZcAGsYiWNEzV3BjGGz0SzjDzQRNJAwhKTRyHjI5URHfAiwwz6Zk/yzIorQEnwwrKRPHhtZgGkPew==" saltValue="6mXe1h9yEgTaUeb39eptrw==" spinCount="100000" sheet="1" objects="1" scenarios="1"/>
  <phoneticPr fontId="0" type="noConversion"/>
  <printOptions gridLines="1"/>
  <pageMargins left="0.75" right="0.75" top="1" bottom="1" header="0.5" footer="0.5"/>
  <pageSetup paperSize="9" scale="71" orientation="portrait"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outlinePr summaryRight="0"/>
  </sheetPr>
  <dimension ref="A1:F196"/>
  <sheetViews>
    <sheetView topLeftCell="A31" zoomScaleNormal="100" workbookViewId="0">
      <selection activeCell="L51" sqref="L51"/>
    </sheetView>
  </sheetViews>
  <sheetFormatPr defaultRowHeight="12.75" customHeight="1" x14ac:dyDescent="0.2"/>
  <cols>
    <col min="1" max="1" width="22" style="11" customWidth="1"/>
    <col min="2" max="2" width="25.7109375" style="11" customWidth="1"/>
    <col min="3" max="4" width="14.28515625" style="11" customWidth="1"/>
    <col min="5" max="5" width="13.140625" style="11" customWidth="1"/>
    <col min="6" max="16384" width="9.140625" style="11"/>
  </cols>
  <sheetData>
    <row r="1" spans="1:6" x14ac:dyDescent="0.2">
      <c r="A1" t="s">
        <v>764</v>
      </c>
      <c r="B1">
        <f>'Underwriting Summary'!B3</f>
        <v>0</v>
      </c>
      <c r="C1"/>
      <c r="D1"/>
    </row>
    <row r="2" spans="1:6" x14ac:dyDescent="0.2">
      <c r="A2"/>
      <c r="B2"/>
      <c r="C2"/>
      <c r="D2"/>
    </row>
    <row r="3" spans="1:6" x14ac:dyDescent="0.2">
      <c r="A3" t="s">
        <v>822</v>
      </c>
      <c r="B3">
        <f>'Development Budget'!K2</f>
        <v>0</v>
      </c>
      <c r="C3"/>
      <c r="D3"/>
    </row>
    <row r="4" spans="1:6" x14ac:dyDescent="0.2">
      <c r="A4" t="s">
        <v>741</v>
      </c>
      <c r="B4">
        <f>'Development Budget'!D3</f>
        <v>0</v>
      </c>
      <c r="C4"/>
      <c r="D4"/>
    </row>
    <row r="5" spans="1:6" x14ac:dyDescent="0.2">
      <c r="A5" t="s">
        <v>823</v>
      </c>
      <c r="B5">
        <f>'Development Budget'!D2</f>
        <v>0</v>
      </c>
      <c r="C5" t="s">
        <v>825</v>
      </c>
      <c r="D5"/>
    </row>
    <row r="6" spans="1:6" x14ac:dyDescent="0.2">
      <c r="A6" t="s">
        <v>824</v>
      </c>
      <c r="B6">
        <f>'Development Budget'!K3</f>
        <v>0</v>
      </c>
      <c r="C6" t="s">
        <v>826</v>
      </c>
      <c r="D6"/>
    </row>
    <row r="8" spans="1:6" x14ac:dyDescent="0.2">
      <c r="A8" s="122" t="s">
        <v>827</v>
      </c>
      <c r="B8" s="122" t="s">
        <v>828</v>
      </c>
      <c r="C8" s="122" t="s">
        <v>829</v>
      </c>
      <c r="D8" s="122" t="s">
        <v>830</v>
      </c>
      <c r="E8" s="122" t="s">
        <v>831</v>
      </c>
      <c r="F8" s="122" t="s">
        <v>832</v>
      </c>
    </row>
    <row r="9" spans="1:6" x14ac:dyDescent="0.2">
      <c r="A9" s="123"/>
      <c r="B9" s="123"/>
      <c r="C9" s="123"/>
      <c r="D9" s="123"/>
      <c r="E9" s="123"/>
      <c r="F9" s="123"/>
    </row>
    <row r="10" spans="1:6" x14ac:dyDescent="0.2">
      <c r="A10" s="122"/>
      <c r="B10" s="123" t="s">
        <v>862</v>
      </c>
      <c r="C10" s="117"/>
      <c r="D10" s="124" t="e">
        <f t="shared" ref="D10:D45" si="0">C10/$B$6</f>
        <v>#DIV/0!</v>
      </c>
      <c r="E10" s="125" t="e">
        <f t="shared" ref="E10:E45" si="1">C10/$B$4</f>
        <v>#DIV/0!</v>
      </c>
      <c r="F10" s="126" t="e">
        <f t="shared" ref="F10:F15" si="2">C10/$C$15</f>
        <v>#DIV/0!</v>
      </c>
    </row>
    <row r="11" spans="1:6" x14ac:dyDescent="0.2">
      <c r="A11" s="122"/>
      <c r="B11" s="123" t="s">
        <v>863</v>
      </c>
      <c r="C11" s="117"/>
      <c r="D11" s="124" t="e">
        <f t="shared" si="0"/>
        <v>#DIV/0!</v>
      </c>
      <c r="E11" s="125" t="e">
        <f t="shared" si="1"/>
        <v>#DIV/0!</v>
      </c>
      <c r="F11" s="126" t="e">
        <f t="shared" si="2"/>
        <v>#DIV/0!</v>
      </c>
    </row>
    <row r="12" spans="1:6" x14ac:dyDescent="0.2">
      <c r="A12" s="122"/>
      <c r="B12" s="123" t="s">
        <v>864</v>
      </c>
      <c r="C12" s="117"/>
      <c r="D12" s="124" t="e">
        <f t="shared" si="0"/>
        <v>#DIV/0!</v>
      </c>
      <c r="E12" s="125" t="e">
        <f t="shared" si="1"/>
        <v>#DIV/0!</v>
      </c>
      <c r="F12" s="126" t="e">
        <f t="shared" si="2"/>
        <v>#DIV/0!</v>
      </c>
    </row>
    <row r="13" spans="1:6" x14ac:dyDescent="0.2">
      <c r="A13" s="122"/>
      <c r="B13" s="123" t="s">
        <v>865</v>
      </c>
      <c r="C13" s="431"/>
      <c r="D13" s="124" t="e">
        <f t="shared" si="0"/>
        <v>#DIV/0!</v>
      </c>
      <c r="E13" s="125" t="e">
        <f t="shared" si="1"/>
        <v>#DIV/0!</v>
      </c>
      <c r="F13" s="126" t="e">
        <f t="shared" si="2"/>
        <v>#DIV/0!</v>
      </c>
    </row>
    <row r="14" spans="1:6" x14ac:dyDescent="0.2">
      <c r="A14" s="122"/>
      <c r="B14" s="123" t="s">
        <v>866</v>
      </c>
      <c r="C14" s="117"/>
      <c r="D14" s="124" t="e">
        <f t="shared" si="0"/>
        <v>#DIV/0!</v>
      </c>
      <c r="E14" s="125" t="e">
        <f t="shared" si="1"/>
        <v>#DIV/0!</v>
      </c>
      <c r="F14" s="126" t="e">
        <f t="shared" si="2"/>
        <v>#DIV/0!</v>
      </c>
    </row>
    <row r="15" spans="1:6" x14ac:dyDescent="0.2">
      <c r="A15" s="122"/>
      <c r="B15" s="123" t="s">
        <v>867</v>
      </c>
      <c r="C15" s="127">
        <f>SUM(C10:C14)</f>
        <v>0</v>
      </c>
      <c r="D15" s="124" t="e">
        <f t="shared" si="0"/>
        <v>#DIV/0!</v>
      </c>
      <c r="E15" s="125" t="e">
        <f t="shared" si="1"/>
        <v>#DIV/0!</v>
      </c>
      <c r="F15" s="126" t="e">
        <f t="shared" si="2"/>
        <v>#DIV/0!</v>
      </c>
    </row>
    <row r="16" spans="1:6" x14ac:dyDescent="0.2">
      <c r="A16" s="122"/>
      <c r="B16" s="123" t="s">
        <v>833</v>
      </c>
      <c r="C16" s="117"/>
      <c r="D16" s="124" t="e">
        <f t="shared" si="0"/>
        <v>#DIV/0!</v>
      </c>
      <c r="E16" s="125" t="e">
        <f t="shared" si="1"/>
        <v>#DIV/0!</v>
      </c>
      <c r="F16" s="126" t="e">
        <f t="shared" ref="F16:F45" si="3">C16/$C$45</f>
        <v>#DIV/0!</v>
      </c>
    </row>
    <row r="17" spans="1:6" x14ac:dyDescent="0.2">
      <c r="A17" s="122"/>
      <c r="B17" s="123" t="s">
        <v>834</v>
      </c>
      <c r="C17" s="117"/>
      <c r="D17" s="124" t="e">
        <f t="shared" si="0"/>
        <v>#DIV/0!</v>
      </c>
      <c r="E17" s="125" t="e">
        <f t="shared" si="1"/>
        <v>#DIV/0!</v>
      </c>
      <c r="F17" s="126" t="e">
        <f t="shared" si="3"/>
        <v>#DIV/0!</v>
      </c>
    </row>
    <row r="18" spans="1:6" x14ac:dyDescent="0.2">
      <c r="A18" s="122"/>
      <c r="B18" s="123" t="s">
        <v>835</v>
      </c>
      <c r="C18" s="117"/>
      <c r="D18" s="124" t="e">
        <f t="shared" si="0"/>
        <v>#DIV/0!</v>
      </c>
      <c r="E18" s="125" t="e">
        <f t="shared" si="1"/>
        <v>#DIV/0!</v>
      </c>
      <c r="F18" s="126" t="e">
        <f t="shared" si="3"/>
        <v>#DIV/0!</v>
      </c>
    </row>
    <row r="19" spans="1:6" x14ac:dyDescent="0.2">
      <c r="A19" s="122"/>
      <c r="B19" s="123" t="s">
        <v>836</v>
      </c>
      <c r="C19" s="117"/>
      <c r="D19" s="124" t="e">
        <f t="shared" si="0"/>
        <v>#DIV/0!</v>
      </c>
      <c r="E19" s="125" t="e">
        <f t="shared" si="1"/>
        <v>#DIV/0!</v>
      </c>
      <c r="F19" s="126" t="e">
        <f t="shared" si="3"/>
        <v>#DIV/0!</v>
      </c>
    </row>
    <row r="20" spans="1:6" x14ac:dyDescent="0.2">
      <c r="A20" s="122"/>
      <c r="B20" s="123" t="s">
        <v>837</v>
      </c>
      <c r="C20" s="117"/>
      <c r="D20" s="124" t="e">
        <f t="shared" si="0"/>
        <v>#DIV/0!</v>
      </c>
      <c r="E20" s="125" t="e">
        <f t="shared" si="1"/>
        <v>#DIV/0!</v>
      </c>
      <c r="F20" s="126" t="e">
        <f t="shared" si="3"/>
        <v>#DIV/0!</v>
      </c>
    </row>
    <row r="21" spans="1:6" x14ac:dyDescent="0.2">
      <c r="A21" s="122"/>
      <c r="B21" s="123" t="s">
        <v>838</v>
      </c>
      <c r="C21" s="117"/>
      <c r="D21" s="124" t="e">
        <f t="shared" si="0"/>
        <v>#DIV/0!</v>
      </c>
      <c r="E21" s="125" t="e">
        <f t="shared" si="1"/>
        <v>#DIV/0!</v>
      </c>
      <c r="F21" s="126" t="e">
        <f t="shared" si="3"/>
        <v>#DIV/0!</v>
      </c>
    </row>
    <row r="22" spans="1:6" x14ac:dyDescent="0.2">
      <c r="A22" s="122"/>
      <c r="B22" s="123" t="s">
        <v>839</v>
      </c>
      <c r="C22" s="117"/>
      <c r="D22" s="124" t="e">
        <f t="shared" si="0"/>
        <v>#DIV/0!</v>
      </c>
      <c r="E22" s="125" t="e">
        <f t="shared" si="1"/>
        <v>#DIV/0!</v>
      </c>
      <c r="F22" s="126" t="e">
        <f t="shared" si="3"/>
        <v>#DIV/0!</v>
      </c>
    </row>
    <row r="23" spans="1:6" x14ac:dyDescent="0.2">
      <c r="A23" s="122"/>
      <c r="B23" s="123" t="s">
        <v>840</v>
      </c>
      <c r="C23" s="117"/>
      <c r="D23" s="124" t="e">
        <f t="shared" si="0"/>
        <v>#DIV/0!</v>
      </c>
      <c r="E23" s="125" t="e">
        <f t="shared" si="1"/>
        <v>#DIV/0!</v>
      </c>
      <c r="F23" s="126" t="e">
        <f t="shared" si="3"/>
        <v>#DIV/0!</v>
      </c>
    </row>
    <row r="24" spans="1:6" x14ac:dyDescent="0.2">
      <c r="A24" s="122"/>
      <c r="B24" s="123" t="s">
        <v>841</v>
      </c>
      <c r="C24" s="117"/>
      <c r="D24" s="124" t="e">
        <f t="shared" si="0"/>
        <v>#DIV/0!</v>
      </c>
      <c r="E24" s="125" t="e">
        <f t="shared" si="1"/>
        <v>#DIV/0!</v>
      </c>
      <c r="F24" s="126" t="e">
        <f t="shared" si="3"/>
        <v>#DIV/0!</v>
      </c>
    </row>
    <row r="25" spans="1:6" x14ac:dyDescent="0.2">
      <c r="A25" s="122"/>
      <c r="B25" s="123" t="s">
        <v>842</v>
      </c>
      <c r="C25" s="117"/>
      <c r="D25" s="124" t="e">
        <f t="shared" si="0"/>
        <v>#DIV/0!</v>
      </c>
      <c r="E25" s="125" t="e">
        <f t="shared" si="1"/>
        <v>#DIV/0!</v>
      </c>
      <c r="F25" s="126" t="e">
        <f t="shared" si="3"/>
        <v>#DIV/0!</v>
      </c>
    </row>
    <row r="26" spans="1:6" x14ac:dyDescent="0.2">
      <c r="A26" s="122"/>
      <c r="B26" s="123" t="s">
        <v>843</v>
      </c>
      <c r="C26" s="117"/>
      <c r="D26" s="124" t="e">
        <f t="shared" si="0"/>
        <v>#DIV/0!</v>
      </c>
      <c r="E26" s="125" t="e">
        <f t="shared" si="1"/>
        <v>#DIV/0!</v>
      </c>
      <c r="F26" s="126" t="e">
        <f t="shared" si="3"/>
        <v>#DIV/0!</v>
      </c>
    </row>
    <row r="27" spans="1:6" x14ac:dyDescent="0.2">
      <c r="A27" s="122"/>
      <c r="B27" s="123" t="s">
        <v>844</v>
      </c>
      <c r="C27" s="117"/>
      <c r="D27" s="124" t="e">
        <f t="shared" si="0"/>
        <v>#DIV/0!</v>
      </c>
      <c r="E27" s="125" t="e">
        <f t="shared" si="1"/>
        <v>#DIV/0!</v>
      </c>
      <c r="F27" s="126" t="e">
        <f t="shared" si="3"/>
        <v>#DIV/0!</v>
      </c>
    </row>
    <row r="28" spans="1:6" x14ac:dyDescent="0.2">
      <c r="A28" s="122"/>
      <c r="B28" s="123" t="s">
        <v>845</v>
      </c>
      <c r="C28" s="117"/>
      <c r="D28" s="124" t="e">
        <f t="shared" si="0"/>
        <v>#DIV/0!</v>
      </c>
      <c r="E28" s="125" t="e">
        <f t="shared" si="1"/>
        <v>#DIV/0!</v>
      </c>
      <c r="F28" s="126" t="e">
        <f t="shared" si="3"/>
        <v>#DIV/0!</v>
      </c>
    </row>
    <row r="29" spans="1:6" x14ac:dyDescent="0.2">
      <c r="A29" s="122"/>
      <c r="B29" s="123" t="s">
        <v>846</v>
      </c>
      <c r="C29" s="117"/>
      <c r="D29" s="124" t="e">
        <f t="shared" si="0"/>
        <v>#DIV/0!</v>
      </c>
      <c r="E29" s="125" t="e">
        <f t="shared" si="1"/>
        <v>#DIV/0!</v>
      </c>
      <c r="F29" s="126" t="e">
        <f t="shared" si="3"/>
        <v>#DIV/0!</v>
      </c>
    </row>
    <row r="30" spans="1:6" x14ac:dyDescent="0.2">
      <c r="A30" s="122"/>
      <c r="B30" s="123" t="s">
        <v>847</v>
      </c>
      <c r="C30" s="117"/>
      <c r="D30" s="124" t="e">
        <f t="shared" si="0"/>
        <v>#DIV/0!</v>
      </c>
      <c r="E30" s="125" t="e">
        <f t="shared" si="1"/>
        <v>#DIV/0!</v>
      </c>
      <c r="F30" s="126" t="e">
        <f t="shared" si="3"/>
        <v>#DIV/0!</v>
      </c>
    </row>
    <row r="31" spans="1:6" x14ac:dyDescent="0.2">
      <c r="A31" s="122"/>
      <c r="B31" s="123" t="s">
        <v>848</v>
      </c>
      <c r="C31" s="117"/>
      <c r="D31" s="124" t="e">
        <f t="shared" si="0"/>
        <v>#DIV/0!</v>
      </c>
      <c r="E31" s="125" t="e">
        <f t="shared" si="1"/>
        <v>#DIV/0!</v>
      </c>
      <c r="F31" s="126" t="e">
        <f t="shared" si="3"/>
        <v>#DIV/0!</v>
      </c>
    </row>
    <row r="32" spans="1:6" x14ac:dyDescent="0.2">
      <c r="A32" s="122"/>
      <c r="B32" s="123" t="s">
        <v>849</v>
      </c>
      <c r="C32" s="117"/>
      <c r="D32" s="124" t="e">
        <f t="shared" si="0"/>
        <v>#DIV/0!</v>
      </c>
      <c r="E32" s="125" t="e">
        <f t="shared" si="1"/>
        <v>#DIV/0!</v>
      </c>
      <c r="F32" s="126" t="e">
        <f t="shared" si="3"/>
        <v>#DIV/0!</v>
      </c>
    </row>
    <row r="33" spans="1:6" x14ac:dyDescent="0.2">
      <c r="A33" s="122"/>
      <c r="B33" s="123" t="s">
        <v>850</v>
      </c>
      <c r="C33" s="117"/>
      <c r="D33" s="124" t="e">
        <f t="shared" si="0"/>
        <v>#DIV/0!</v>
      </c>
      <c r="E33" s="125" t="e">
        <f t="shared" si="1"/>
        <v>#DIV/0!</v>
      </c>
      <c r="F33" s="126" t="e">
        <f t="shared" si="3"/>
        <v>#DIV/0!</v>
      </c>
    </row>
    <row r="34" spans="1:6" x14ac:dyDescent="0.2">
      <c r="A34" s="122"/>
      <c r="B34" s="123" t="s">
        <v>851</v>
      </c>
      <c r="C34" s="117"/>
      <c r="D34" s="124" t="e">
        <f t="shared" si="0"/>
        <v>#DIV/0!</v>
      </c>
      <c r="E34" s="125" t="e">
        <f t="shared" si="1"/>
        <v>#DIV/0!</v>
      </c>
      <c r="F34" s="126" t="e">
        <f t="shared" si="3"/>
        <v>#DIV/0!</v>
      </c>
    </row>
    <row r="35" spans="1:6" x14ac:dyDescent="0.2">
      <c r="A35" s="122"/>
      <c r="B35" s="123" t="s">
        <v>852</v>
      </c>
      <c r="C35" s="117"/>
      <c r="D35" s="124" t="e">
        <f t="shared" si="0"/>
        <v>#DIV/0!</v>
      </c>
      <c r="E35" s="125" t="e">
        <f t="shared" si="1"/>
        <v>#DIV/0!</v>
      </c>
      <c r="F35" s="126" t="e">
        <f t="shared" si="3"/>
        <v>#DIV/0!</v>
      </c>
    </row>
    <row r="36" spans="1:6" x14ac:dyDescent="0.2">
      <c r="A36" s="122"/>
      <c r="B36" s="123" t="s">
        <v>853</v>
      </c>
      <c r="C36" s="117"/>
      <c r="D36" s="124" t="e">
        <f t="shared" si="0"/>
        <v>#DIV/0!</v>
      </c>
      <c r="E36" s="125" t="e">
        <f t="shared" si="1"/>
        <v>#DIV/0!</v>
      </c>
      <c r="F36" s="126" t="e">
        <f t="shared" si="3"/>
        <v>#DIV/0!</v>
      </c>
    </row>
    <row r="37" spans="1:6" x14ac:dyDescent="0.2">
      <c r="A37" s="122"/>
      <c r="B37" s="123" t="s">
        <v>854</v>
      </c>
      <c r="C37" s="117"/>
      <c r="D37" s="124" t="e">
        <f t="shared" si="0"/>
        <v>#DIV/0!</v>
      </c>
      <c r="E37" s="125" t="e">
        <f t="shared" si="1"/>
        <v>#DIV/0!</v>
      </c>
      <c r="F37" s="126" t="e">
        <f t="shared" si="3"/>
        <v>#DIV/0!</v>
      </c>
    </row>
    <row r="38" spans="1:6" x14ac:dyDescent="0.2">
      <c r="A38" s="122"/>
      <c r="B38" s="123" t="s">
        <v>855</v>
      </c>
      <c r="C38" s="117"/>
      <c r="D38" s="124" t="e">
        <f t="shared" si="0"/>
        <v>#DIV/0!</v>
      </c>
      <c r="E38" s="125" t="e">
        <f t="shared" si="1"/>
        <v>#DIV/0!</v>
      </c>
      <c r="F38" s="126" t="e">
        <f t="shared" si="3"/>
        <v>#DIV/0!</v>
      </c>
    </row>
    <row r="39" spans="1:6" x14ac:dyDescent="0.2">
      <c r="A39" s="122"/>
      <c r="B39" s="123" t="s">
        <v>856</v>
      </c>
      <c r="C39" s="117"/>
      <c r="D39" s="124" t="e">
        <f t="shared" si="0"/>
        <v>#DIV/0!</v>
      </c>
      <c r="E39" s="125" t="e">
        <f t="shared" si="1"/>
        <v>#DIV/0!</v>
      </c>
      <c r="F39" s="126" t="e">
        <f t="shared" si="3"/>
        <v>#DIV/0!</v>
      </c>
    </row>
    <row r="40" spans="1:6" x14ac:dyDescent="0.2">
      <c r="A40" s="122"/>
      <c r="B40" s="123" t="s">
        <v>857</v>
      </c>
      <c r="C40" s="117"/>
      <c r="D40" s="124" t="e">
        <f t="shared" si="0"/>
        <v>#DIV/0!</v>
      </c>
      <c r="E40" s="125" t="e">
        <f t="shared" si="1"/>
        <v>#DIV/0!</v>
      </c>
      <c r="F40" s="126" t="e">
        <f t="shared" si="3"/>
        <v>#DIV/0!</v>
      </c>
    </row>
    <row r="41" spans="1:6" x14ac:dyDescent="0.2">
      <c r="A41" s="122"/>
      <c r="B41" s="123" t="s">
        <v>858</v>
      </c>
      <c r="C41" s="117"/>
      <c r="D41" s="124" t="e">
        <f t="shared" si="0"/>
        <v>#DIV/0!</v>
      </c>
      <c r="E41" s="125" t="e">
        <f t="shared" si="1"/>
        <v>#DIV/0!</v>
      </c>
      <c r="F41" s="126" t="e">
        <f t="shared" si="3"/>
        <v>#DIV/0!</v>
      </c>
    </row>
    <row r="42" spans="1:6" x14ac:dyDescent="0.2">
      <c r="A42" s="122"/>
      <c r="B42" s="123" t="s">
        <v>859</v>
      </c>
      <c r="C42" s="117"/>
      <c r="D42" s="124" t="e">
        <f t="shared" si="0"/>
        <v>#DIV/0!</v>
      </c>
      <c r="E42" s="125" t="e">
        <f t="shared" si="1"/>
        <v>#DIV/0!</v>
      </c>
      <c r="F42" s="126" t="e">
        <f t="shared" si="3"/>
        <v>#DIV/0!</v>
      </c>
    </row>
    <row r="43" spans="1:6" x14ac:dyDescent="0.2">
      <c r="A43" s="122"/>
      <c r="B43" s="123" t="s">
        <v>860</v>
      </c>
      <c r="C43" s="117"/>
      <c r="D43" s="124" t="e">
        <f t="shared" si="0"/>
        <v>#DIV/0!</v>
      </c>
      <c r="E43" s="125" t="e">
        <f t="shared" si="1"/>
        <v>#DIV/0!</v>
      </c>
      <c r="F43" s="126" t="e">
        <f t="shared" si="3"/>
        <v>#DIV/0!</v>
      </c>
    </row>
    <row r="44" spans="1:6" x14ac:dyDescent="0.2">
      <c r="A44" s="122"/>
      <c r="B44" s="123" t="s">
        <v>861</v>
      </c>
      <c r="C44" s="117"/>
      <c r="D44" s="124" t="e">
        <f t="shared" si="0"/>
        <v>#DIV/0!</v>
      </c>
      <c r="E44" s="125" t="e">
        <f t="shared" si="1"/>
        <v>#DIV/0!</v>
      </c>
      <c r="F44" s="126" t="e">
        <f t="shared" si="3"/>
        <v>#DIV/0!</v>
      </c>
    </row>
    <row r="45" spans="1:6" x14ac:dyDescent="0.2">
      <c r="A45" s="122"/>
      <c r="B45" s="123" t="s">
        <v>868</v>
      </c>
      <c r="C45" s="127">
        <f>SUM(C16:C44)</f>
        <v>0</v>
      </c>
      <c r="D45" s="124" t="e">
        <f t="shared" si="0"/>
        <v>#DIV/0!</v>
      </c>
      <c r="E45" s="125" t="e">
        <f t="shared" si="1"/>
        <v>#DIV/0!</v>
      </c>
      <c r="F45" s="126" t="e">
        <f t="shared" si="3"/>
        <v>#DIV/0!</v>
      </c>
    </row>
    <row r="46" spans="1:6" x14ac:dyDescent="0.2">
      <c r="A46" s="122"/>
      <c r="B46" s="123"/>
      <c r="C46" s="127"/>
      <c r="D46" s="124"/>
      <c r="E46" s="125"/>
      <c r="F46" s="126"/>
    </row>
    <row r="47" spans="1:6" x14ac:dyDescent="0.2">
      <c r="A47" s="122"/>
      <c r="B47" s="123" t="s">
        <v>873</v>
      </c>
      <c r="C47" s="117"/>
      <c r="D47" s="124" t="e">
        <f t="shared" ref="D47:D52" si="4">C47/$B$6</f>
        <v>#DIV/0!</v>
      </c>
      <c r="E47" s="125" t="e">
        <f t="shared" ref="E47:E52" si="5">C47/$B$4</f>
        <v>#DIV/0!</v>
      </c>
      <c r="F47" s="126" t="e">
        <f t="shared" ref="F47:F52" si="6">C47/$C$54</f>
        <v>#DIV/0!</v>
      </c>
    </row>
    <row r="48" spans="1:6" x14ac:dyDescent="0.2">
      <c r="A48" s="122"/>
      <c r="B48" s="123" t="s">
        <v>869</v>
      </c>
      <c r="C48" s="117"/>
      <c r="D48" s="124" t="e">
        <f t="shared" si="4"/>
        <v>#DIV/0!</v>
      </c>
      <c r="E48" s="125" t="e">
        <f t="shared" si="5"/>
        <v>#DIV/0!</v>
      </c>
      <c r="F48" s="126" t="e">
        <f t="shared" si="6"/>
        <v>#DIV/0!</v>
      </c>
    </row>
    <row r="49" spans="1:6" x14ac:dyDescent="0.2">
      <c r="A49" s="122"/>
      <c r="B49" s="123" t="s">
        <v>870</v>
      </c>
      <c r="C49" s="117"/>
      <c r="D49" s="124" t="e">
        <f t="shared" si="4"/>
        <v>#DIV/0!</v>
      </c>
      <c r="E49" s="125" t="e">
        <f t="shared" si="5"/>
        <v>#DIV/0!</v>
      </c>
      <c r="F49" s="126" t="e">
        <f t="shared" si="6"/>
        <v>#DIV/0!</v>
      </c>
    </row>
    <row r="50" spans="1:6" x14ac:dyDescent="0.2">
      <c r="A50" s="122"/>
      <c r="B50" s="123" t="s">
        <v>871</v>
      </c>
      <c r="C50" s="117"/>
      <c r="D50" s="124" t="e">
        <f t="shared" si="4"/>
        <v>#DIV/0!</v>
      </c>
      <c r="E50" s="125" t="e">
        <f t="shared" si="5"/>
        <v>#DIV/0!</v>
      </c>
      <c r="F50" s="126" t="e">
        <f t="shared" si="6"/>
        <v>#DIV/0!</v>
      </c>
    </row>
    <row r="51" spans="1:6" x14ac:dyDescent="0.2">
      <c r="A51" s="122"/>
      <c r="B51" s="123" t="s">
        <v>631</v>
      </c>
      <c r="C51" s="117"/>
      <c r="D51" s="124" t="e">
        <f t="shared" si="4"/>
        <v>#DIV/0!</v>
      </c>
      <c r="E51" s="125" t="e">
        <f t="shared" si="5"/>
        <v>#DIV/0!</v>
      </c>
      <c r="F51" s="126" t="e">
        <f t="shared" si="6"/>
        <v>#DIV/0!</v>
      </c>
    </row>
    <row r="52" spans="1:6" x14ac:dyDescent="0.2">
      <c r="A52" s="122"/>
      <c r="B52" s="123" t="s">
        <v>872</v>
      </c>
      <c r="C52" s="117"/>
      <c r="D52" s="124" t="e">
        <f t="shared" si="4"/>
        <v>#DIV/0!</v>
      </c>
      <c r="E52" s="125" t="e">
        <f t="shared" si="5"/>
        <v>#DIV/0!</v>
      </c>
      <c r="F52" s="126" t="e">
        <f t="shared" si="6"/>
        <v>#DIV/0!</v>
      </c>
    </row>
    <row r="53" spans="1:6" x14ac:dyDescent="0.2">
      <c r="A53" s="122"/>
      <c r="B53" s="123"/>
      <c r="C53" s="118"/>
      <c r="D53" s="124"/>
      <c r="E53" s="125"/>
      <c r="F53" s="126"/>
    </row>
    <row r="54" spans="1:6" x14ac:dyDescent="0.2">
      <c r="A54" s="122"/>
      <c r="B54" s="123" t="s">
        <v>533</v>
      </c>
      <c r="C54" s="127">
        <f>SUM(C47:C52)+C15+C45</f>
        <v>0</v>
      </c>
      <c r="D54" s="124" t="e">
        <f>C54/$B$6</f>
        <v>#DIV/0!</v>
      </c>
      <c r="E54" s="125" t="e">
        <f>C54/$B$4</f>
        <v>#DIV/0!</v>
      </c>
      <c r="F54" s="126" t="e">
        <f>C54/$C$54</f>
        <v>#DIV/0!</v>
      </c>
    </row>
    <row r="55" spans="1:6" x14ac:dyDescent="0.2">
      <c r="A55" s="119"/>
      <c r="C55" s="120"/>
      <c r="E55" s="121"/>
    </row>
    <row r="56" spans="1:6" x14ac:dyDescent="0.2">
      <c r="A56" s="119"/>
      <c r="C56" s="120"/>
      <c r="E56" s="121"/>
    </row>
    <row r="57" spans="1:6" x14ac:dyDescent="0.2">
      <c r="A57" s="119"/>
      <c r="C57" s="120"/>
      <c r="E57" s="121"/>
    </row>
    <row r="58" spans="1:6" x14ac:dyDescent="0.2">
      <c r="A58" s="119"/>
      <c r="C58" s="120"/>
      <c r="E58" s="121"/>
    </row>
    <row r="59" spans="1:6" x14ac:dyDescent="0.2">
      <c r="A59" s="119"/>
      <c r="C59" s="120"/>
      <c r="E59" s="121"/>
    </row>
    <row r="60" spans="1:6" x14ac:dyDescent="0.2">
      <c r="A60" s="119"/>
      <c r="C60" s="120"/>
      <c r="E60" s="121"/>
    </row>
    <row r="61" spans="1:6" x14ac:dyDescent="0.2">
      <c r="A61" s="119"/>
      <c r="C61" s="120"/>
      <c r="E61" s="121"/>
    </row>
    <row r="62" spans="1:6" x14ac:dyDescent="0.2">
      <c r="A62" s="119"/>
      <c r="C62" s="120"/>
      <c r="E62" s="121"/>
    </row>
    <row r="63" spans="1:6" x14ac:dyDescent="0.2">
      <c r="A63" s="119"/>
      <c r="C63" s="120"/>
      <c r="E63" s="121"/>
    </row>
    <row r="64" spans="1:6" x14ac:dyDescent="0.2">
      <c r="A64" s="119"/>
      <c r="C64" s="120"/>
      <c r="E64" s="121"/>
    </row>
    <row r="65" spans="1:5" x14ac:dyDescent="0.2">
      <c r="A65" s="119"/>
      <c r="C65" s="120"/>
      <c r="E65" s="121"/>
    </row>
    <row r="66" spans="1:5" x14ac:dyDescent="0.2">
      <c r="A66" s="119"/>
      <c r="C66" s="120"/>
      <c r="E66" s="121"/>
    </row>
    <row r="67" spans="1:5" x14ac:dyDescent="0.2">
      <c r="A67" s="119"/>
      <c r="C67" s="120"/>
      <c r="E67" s="121"/>
    </row>
    <row r="68" spans="1:5" x14ac:dyDescent="0.2">
      <c r="A68" s="119"/>
      <c r="C68" s="120"/>
      <c r="E68" s="121"/>
    </row>
    <row r="69" spans="1:5" x14ac:dyDescent="0.2">
      <c r="A69" s="119"/>
      <c r="C69" s="120"/>
      <c r="E69" s="121"/>
    </row>
    <row r="70" spans="1:5" x14ac:dyDescent="0.2">
      <c r="A70" s="119"/>
      <c r="C70" s="120"/>
      <c r="E70" s="121"/>
    </row>
    <row r="71" spans="1:5" x14ac:dyDescent="0.2">
      <c r="A71" s="119"/>
      <c r="C71" s="120"/>
      <c r="E71" s="121"/>
    </row>
    <row r="72" spans="1:5" x14ac:dyDescent="0.2">
      <c r="A72" s="119"/>
      <c r="C72" s="120"/>
      <c r="E72" s="121"/>
    </row>
    <row r="73" spans="1:5" x14ac:dyDescent="0.2">
      <c r="A73" s="119"/>
      <c r="C73" s="120"/>
      <c r="E73" s="121"/>
    </row>
    <row r="74" spans="1:5" x14ac:dyDescent="0.2">
      <c r="A74" s="119"/>
      <c r="C74" s="120"/>
      <c r="E74" s="121"/>
    </row>
    <row r="75" spans="1:5" x14ac:dyDescent="0.2">
      <c r="A75" s="119"/>
      <c r="C75" s="120"/>
      <c r="E75" s="121"/>
    </row>
    <row r="76" spans="1:5" x14ac:dyDescent="0.2">
      <c r="A76" s="119"/>
      <c r="C76" s="120"/>
      <c r="E76" s="121"/>
    </row>
    <row r="77" spans="1:5" x14ac:dyDescent="0.2">
      <c r="A77" s="119"/>
      <c r="C77" s="120"/>
      <c r="E77" s="121"/>
    </row>
    <row r="78" spans="1:5" x14ac:dyDescent="0.2">
      <c r="A78" s="119"/>
      <c r="C78" s="120"/>
      <c r="E78" s="121"/>
    </row>
    <row r="79" spans="1:5" x14ac:dyDescent="0.2">
      <c r="A79" s="119"/>
      <c r="C79" s="120"/>
      <c r="E79" s="121"/>
    </row>
    <row r="80" spans="1:5" x14ac:dyDescent="0.2">
      <c r="A80" s="119"/>
      <c r="C80" s="120"/>
      <c r="E80" s="121"/>
    </row>
    <row r="81" spans="1:5" x14ac:dyDescent="0.2">
      <c r="A81" s="119"/>
      <c r="C81" s="120"/>
      <c r="E81" s="121"/>
    </row>
    <row r="82" spans="1:5" x14ac:dyDescent="0.2">
      <c r="A82" s="119"/>
      <c r="C82" s="120"/>
      <c r="E82" s="121"/>
    </row>
    <row r="83" spans="1:5" x14ac:dyDescent="0.2">
      <c r="A83" s="119"/>
      <c r="C83" s="120"/>
      <c r="E83" s="121"/>
    </row>
    <row r="84" spans="1:5" x14ac:dyDescent="0.2">
      <c r="A84" s="119"/>
      <c r="C84" s="120"/>
      <c r="E84" s="121"/>
    </row>
    <row r="85" spans="1:5" x14ac:dyDescent="0.2">
      <c r="A85" s="119"/>
      <c r="C85" s="120"/>
    </row>
    <row r="86" spans="1:5" x14ac:dyDescent="0.2">
      <c r="A86" s="119"/>
      <c r="C86" s="120"/>
    </row>
    <row r="87" spans="1:5" x14ac:dyDescent="0.2">
      <c r="A87" s="119"/>
      <c r="C87" s="120"/>
    </row>
    <row r="88" spans="1:5" x14ac:dyDescent="0.2">
      <c r="A88" s="119"/>
      <c r="C88" s="120"/>
    </row>
    <row r="89" spans="1:5" x14ac:dyDescent="0.2">
      <c r="A89" s="119"/>
      <c r="C89" s="120"/>
    </row>
    <row r="90" spans="1:5" x14ac:dyDescent="0.2">
      <c r="A90" s="119"/>
      <c r="C90" s="120"/>
    </row>
    <row r="91" spans="1:5" x14ac:dyDescent="0.2">
      <c r="A91" s="119"/>
      <c r="C91" s="120"/>
    </row>
    <row r="92" spans="1:5" x14ac:dyDescent="0.2">
      <c r="A92" s="119"/>
      <c r="C92" s="120"/>
    </row>
    <row r="93" spans="1:5" x14ac:dyDescent="0.2">
      <c r="A93" s="119"/>
      <c r="C93" s="120"/>
    </row>
    <row r="94" spans="1:5" x14ac:dyDescent="0.2">
      <c r="A94" s="119"/>
      <c r="C94" s="120"/>
    </row>
    <row r="95" spans="1:5" x14ac:dyDescent="0.2">
      <c r="A95" s="119"/>
      <c r="C95" s="120"/>
    </row>
    <row r="96" spans="1:5" x14ac:dyDescent="0.2">
      <c r="A96" s="119"/>
      <c r="C96" s="120"/>
    </row>
    <row r="97" spans="1:3" x14ac:dyDescent="0.2">
      <c r="A97" s="119"/>
      <c r="C97" s="120"/>
    </row>
    <row r="98" spans="1:3" x14ac:dyDescent="0.2">
      <c r="A98" s="119"/>
      <c r="C98" s="120"/>
    </row>
    <row r="99" spans="1:3" x14ac:dyDescent="0.2">
      <c r="A99" s="119"/>
      <c r="C99" s="120"/>
    </row>
    <row r="100" spans="1:3" x14ac:dyDescent="0.2">
      <c r="A100" s="119"/>
      <c r="C100" s="120"/>
    </row>
    <row r="101" spans="1:3" x14ac:dyDescent="0.2">
      <c r="A101" s="119"/>
      <c r="C101" s="120"/>
    </row>
    <row r="102" spans="1:3" x14ac:dyDescent="0.2">
      <c r="A102" s="119"/>
      <c r="C102" s="120"/>
    </row>
    <row r="103" spans="1:3" x14ac:dyDescent="0.2">
      <c r="A103" s="119"/>
      <c r="C103" s="120"/>
    </row>
    <row r="104" spans="1:3" x14ac:dyDescent="0.2">
      <c r="A104" s="119"/>
      <c r="C104" s="120"/>
    </row>
    <row r="105" spans="1:3" x14ac:dyDescent="0.2">
      <c r="A105" s="119"/>
      <c r="C105" s="120"/>
    </row>
    <row r="106" spans="1:3" x14ac:dyDescent="0.2">
      <c r="A106" s="119"/>
      <c r="C106" s="120"/>
    </row>
    <row r="107" spans="1:3" x14ac:dyDescent="0.2">
      <c r="A107" s="119"/>
      <c r="C107" s="120"/>
    </row>
    <row r="108" spans="1:3" x14ac:dyDescent="0.2">
      <c r="A108" s="119"/>
      <c r="C108" s="120"/>
    </row>
    <row r="109" spans="1:3" x14ac:dyDescent="0.2">
      <c r="A109" s="119"/>
      <c r="C109" s="120"/>
    </row>
    <row r="110" spans="1:3" x14ac:dyDescent="0.2">
      <c r="A110" s="119"/>
      <c r="C110" s="120"/>
    </row>
    <row r="111" spans="1:3" x14ac:dyDescent="0.2">
      <c r="A111" s="119"/>
      <c r="C111" s="120"/>
    </row>
    <row r="112" spans="1:3" x14ac:dyDescent="0.2">
      <c r="A112" s="119"/>
      <c r="C112" s="120"/>
    </row>
    <row r="113" spans="1:3" x14ac:dyDescent="0.2">
      <c r="A113" s="119"/>
      <c r="C113" s="120"/>
    </row>
    <row r="114" spans="1:3" x14ac:dyDescent="0.2">
      <c r="A114" s="119"/>
      <c r="C114" s="120"/>
    </row>
    <row r="115" spans="1:3" x14ac:dyDescent="0.2">
      <c r="A115" s="119"/>
      <c r="C115" s="120"/>
    </row>
    <row r="116" spans="1:3" x14ac:dyDescent="0.2">
      <c r="A116" s="119"/>
      <c r="C116" s="120"/>
    </row>
    <row r="117" spans="1:3" x14ac:dyDescent="0.2">
      <c r="A117" s="119"/>
      <c r="C117" s="120"/>
    </row>
    <row r="118" spans="1:3" x14ac:dyDescent="0.2">
      <c r="A118" s="119"/>
      <c r="C118" s="120"/>
    </row>
    <row r="119" spans="1:3" x14ac:dyDescent="0.2">
      <c r="A119" s="119"/>
      <c r="C119" s="120"/>
    </row>
    <row r="120" spans="1:3" x14ac:dyDescent="0.2">
      <c r="A120" s="119"/>
      <c r="C120" s="120"/>
    </row>
    <row r="121" spans="1:3" x14ac:dyDescent="0.2">
      <c r="A121" s="119"/>
      <c r="C121" s="120"/>
    </row>
    <row r="122" spans="1:3" x14ac:dyDescent="0.2">
      <c r="A122" s="119"/>
      <c r="C122" s="120"/>
    </row>
    <row r="123" spans="1:3" x14ac:dyDescent="0.2">
      <c r="A123" s="119"/>
      <c r="C123" s="120"/>
    </row>
    <row r="124" spans="1:3" x14ac:dyDescent="0.2">
      <c r="A124" s="119"/>
      <c r="C124" s="120"/>
    </row>
    <row r="125" spans="1:3" x14ac:dyDescent="0.2">
      <c r="A125" s="119"/>
      <c r="C125" s="120"/>
    </row>
    <row r="126" spans="1:3" x14ac:dyDescent="0.2">
      <c r="A126" s="119"/>
      <c r="C126" s="120"/>
    </row>
    <row r="127" spans="1:3" x14ac:dyDescent="0.2">
      <c r="A127" s="119"/>
      <c r="C127" s="120"/>
    </row>
    <row r="128" spans="1:3" x14ac:dyDescent="0.2">
      <c r="A128" s="119"/>
      <c r="C128" s="120"/>
    </row>
    <row r="129" spans="1:3" x14ac:dyDescent="0.2">
      <c r="A129" s="119"/>
      <c r="C129" s="120"/>
    </row>
    <row r="130" spans="1:3" x14ac:dyDescent="0.2">
      <c r="A130" s="119"/>
      <c r="C130" s="120"/>
    </row>
    <row r="131" spans="1:3" x14ac:dyDescent="0.2">
      <c r="A131" s="119"/>
      <c r="C131" s="120"/>
    </row>
    <row r="132" spans="1:3" x14ac:dyDescent="0.2">
      <c r="A132" s="119"/>
      <c r="C132" s="120"/>
    </row>
    <row r="133" spans="1:3" x14ac:dyDescent="0.2">
      <c r="A133" s="119"/>
      <c r="C133" s="120"/>
    </row>
    <row r="134" spans="1:3" x14ac:dyDescent="0.2">
      <c r="A134" s="119"/>
      <c r="C134" s="120"/>
    </row>
    <row r="135" spans="1:3" x14ac:dyDescent="0.2">
      <c r="A135" s="119"/>
      <c r="C135" s="120"/>
    </row>
    <row r="136" spans="1:3" x14ac:dyDescent="0.2">
      <c r="A136" s="119"/>
      <c r="C136" s="120"/>
    </row>
    <row r="137" spans="1:3" x14ac:dyDescent="0.2">
      <c r="A137" s="119"/>
      <c r="C137" s="120"/>
    </row>
    <row r="138" spans="1:3" x14ac:dyDescent="0.2">
      <c r="A138" s="119"/>
      <c r="C138" s="120"/>
    </row>
    <row r="139" spans="1:3" x14ac:dyDescent="0.2">
      <c r="A139" s="119"/>
      <c r="C139" s="120"/>
    </row>
    <row r="140" spans="1:3" x14ac:dyDescent="0.2">
      <c r="A140" s="119"/>
      <c r="C140" s="120"/>
    </row>
    <row r="141" spans="1:3" x14ac:dyDescent="0.2">
      <c r="A141" s="119"/>
      <c r="C141" s="120"/>
    </row>
    <row r="142" spans="1:3" x14ac:dyDescent="0.2">
      <c r="A142" s="119"/>
      <c r="C142" s="120"/>
    </row>
    <row r="143" spans="1:3" x14ac:dyDescent="0.2">
      <c r="A143" s="119"/>
      <c r="C143" s="120"/>
    </row>
    <row r="144" spans="1:3" x14ac:dyDescent="0.2">
      <c r="A144" s="119"/>
      <c r="C144" s="120"/>
    </row>
    <row r="145" spans="1:3" x14ac:dyDescent="0.2">
      <c r="A145" s="119"/>
      <c r="C145" s="120"/>
    </row>
    <row r="146" spans="1:3" x14ac:dyDescent="0.2">
      <c r="A146" s="119"/>
      <c r="C146" s="120"/>
    </row>
    <row r="147" spans="1:3" x14ac:dyDescent="0.2">
      <c r="A147" s="119"/>
      <c r="C147" s="120"/>
    </row>
    <row r="148" spans="1:3" x14ac:dyDescent="0.2">
      <c r="A148" s="119"/>
      <c r="C148" s="120"/>
    </row>
    <row r="149" spans="1:3" x14ac:dyDescent="0.2">
      <c r="A149" s="119"/>
      <c r="C149" s="120"/>
    </row>
    <row r="150" spans="1:3" x14ac:dyDescent="0.2">
      <c r="A150" s="119"/>
      <c r="C150" s="120"/>
    </row>
    <row r="151" spans="1:3" x14ac:dyDescent="0.2">
      <c r="A151" s="119"/>
      <c r="C151" s="120"/>
    </row>
    <row r="152" spans="1:3" x14ac:dyDescent="0.2">
      <c r="A152" s="119"/>
      <c r="C152" s="120"/>
    </row>
    <row r="153" spans="1:3" x14ac:dyDescent="0.2">
      <c r="A153" s="119"/>
      <c r="C153" s="120"/>
    </row>
    <row r="154" spans="1:3" x14ac:dyDescent="0.2">
      <c r="C154" s="120"/>
    </row>
    <row r="155" spans="1:3" x14ac:dyDescent="0.2">
      <c r="C155" s="120"/>
    </row>
    <row r="156" spans="1:3" x14ac:dyDescent="0.2">
      <c r="C156" s="120"/>
    </row>
    <row r="157" spans="1:3" x14ac:dyDescent="0.2">
      <c r="C157" s="120"/>
    </row>
    <row r="158" spans="1:3" x14ac:dyDescent="0.2">
      <c r="C158" s="120"/>
    </row>
    <row r="159" spans="1:3" x14ac:dyDescent="0.2">
      <c r="C159" s="120"/>
    </row>
    <row r="160" spans="1:3" x14ac:dyDescent="0.2">
      <c r="C160" s="120"/>
    </row>
    <row r="161" spans="3:3" x14ac:dyDescent="0.2">
      <c r="C161" s="120"/>
    </row>
    <row r="162" spans="3:3" x14ac:dyDescent="0.2">
      <c r="C162" s="120"/>
    </row>
    <row r="163" spans="3:3" x14ac:dyDescent="0.2">
      <c r="C163" s="120"/>
    </row>
    <row r="164" spans="3:3" x14ac:dyDescent="0.2">
      <c r="C164" s="120"/>
    </row>
    <row r="165" spans="3:3" x14ac:dyDescent="0.2">
      <c r="C165" s="120"/>
    </row>
    <row r="166" spans="3:3" x14ac:dyDescent="0.2">
      <c r="C166" s="120"/>
    </row>
    <row r="167" spans="3:3" x14ac:dyDescent="0.2">
      <c r="C167" s="120"/>
    </row>
    <row r="168" spans="3:3" x14ac:dyDescent="0.2">
      <c r="C168" s="120"/>
    </row>
    <row r="169" spans="3:3" x14ac:dyDescent="0.2">
      <c r="C169" s="120"/>
    </row>
    <row r="170" spans="3:3" x14ac:dyDescent="0.2">
      <c r="C170" s="120"/>
    </row>
    <row r="171" spans="3:3" x14ac:dyDescent="0.2">
      <c r="C171" s="120"/>
    </row>
    <row r="172" spans="3:3" x14ac:dyDescent="0.2">
      <c r="C172" s="120"/>
    </row>
    <row r="173" spans="3:3" x14ac:dyDescent="0.2">
      <c r="C173" s="120"/>
    </row>
    <row r="174" spans="3:3" x14ac:dyDescent="0.2">
      <c r="C174" s="120"/>
    </row>
    <row r="175" spans="3:3" x14ac:dyDescent="0.2">
      <c r="C175" s="120"/>
    </row>
    <row r="176" spans="3:3" x14ac:dyDescent="0.2">
      <c r="C176" s="120"/>
    </row>
    <row r="177" spans="3:3" x14ac:dyDescent="0.2">
      <c r="C177" s="120"/>
    </row>
    <row r="178" spans="3:3" x14ac:dyDescent="0.2">
      <c r="C178" s="120"/>
    </row>
    <row r="179" spans="3:3" x14ac:dyDescent="0.2">
      <c r="C179" s="120"/>
    </row>
    <row r="180" spans="3:3" x14ac:dyDescent="0.2">
      <c r="C180" s="120"/>
    </row>
    <row r="181" spans="3:3" x14ac:dyDescent="0.2">
      <c r="C181" s="120"/>
    </row>
    <row r="182" spans="3:3" x14ac:dyDescent="0.2">
      <c r="C182" s="120"/>
    </row>
    <row r="183" spans="3:3" x14ac:dyDescent="0.2">
      <c r="C183" s="120"/>
    </row>
    <row r="184" spans="3:3" x14ac:dyDescent="0.2">
      <c r="C184" s="120"/>
    </row>
    <row r="185" spans="3:3" x14ac:dyDescent="0.2">
      <c r="C185" s="120"/>
    </row>
    <row r="186" spans="3:3" x14ac:dyDescent="0.2">
      <c r="C186" s="120"/>
    </row>
    <row r="187" spans="3:3" x14ac:dyDescent="0.2">
      <c r="C187" s="120"/>
    </row>
    <row r="188" spans="3:3" x14ac:dyDescent="0.2">
      <c r="C188" s="120"/>
    </row>
    <row r="189" spans="3:3" x14ac:dyDescent="0.2">
      <c r="C189" s="120"/>
    </row>
    <row r="190" spans="3:3" x14ac:dyDescent="0.2">
      <c r="C190" s="120"/>
    </row>
    <row r="191" spans="3:3" x14ac:dyDescent="0.2">
      <c r="C191" s="120"/>
    </row>
    <row r="192" spans="3:3" x14ac:dyDescent="0.2">
      <c r="C192" s="120"/>
    </row>
    <row r="193" spans="3:3" x14ac:dyDescent="0.2">
      <c r="C193" s="120"/>
    </row>
    <row r="194" spans="3:3" x14ac:dyDescent="0.2">
      <c r="C194" s="120"/>
    </row>
    <row r="195" spans="3:3" x14ac:dyDescent="0.2">
      <c r="C195" s="120"/>
    </row>
    <row r="196" spans="3:3" x14ac:dyDescent="0.2">
      <c r="C196" s="120"/>
    </row>
  </sheetData>
  <sheetProtection algorithmName="SHA-512" hashValue="u5UbikleLrvusxer5H70WV6UvTSy44Nz8Vr9k4RbrY4G4wblZjFLJDww4POo5nsDEpWL5uIGmc76lZpwAAao1g==" saltValue="MQiUnY9uk6NDSrWBlkE9+w==" spinCount="100000" sheet="1" objects="1" scenarios="1"/>
  <phoneticPr fontId="0" type="noConversion"/>
  <printOptions gridLines="1" gridLinesSet="0"/>
  <pageMargins left="0.4" right="0.75" top="1" bottom="1" header="0.5" footer="0.5"/>
  <pageSetup paperSize="9" scale="92" orientation="portrait" r:id="rId1"/>
  <headerFooter alignWithMargins="0">
    <oddHeader>&amp;A</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outlinePr summaryRight="0"/>
    <pageSetUpPr fitToPage="1"/>
  </sheetPr>
  <dimension ref="A1:J476"/>
  <sheetViews>
    <sheetView topLeftCell="A81" zoomScaleNormal="100" workbookViewId="0">
      <selection activeCell="J16" sqref="J16"/>
    </sheetView>
  </sheetViews>
  <sheetFormatPr defaultRowHeight="12.75" customHeight="1" x14ac:dyDescent="0.2"/>
  <cols>
    <col min="1" max="1" width="31.42578125" customWidth="1"/>
    <col min="2" max="2" width="21" customWidth="1"/>
    <col min="3" max="3" width="13.5703125" customWidth="1"/>
    <col min="4" max="5" width="9" customWidth="1"/>
    <col min="7" max="7" width="11" customWidth="1"/>
    <col min="10" max="10" width="10.28515625" bestFit="1" customWidth="1"/>
  </cols>
  <sheetData>
    <row r="1" spans="1:7" ht="15.75" x14ac:dyDescent="0.25">
      <c r="B1" t="s">
        <v>636</v>
      </c>
      <c r="C1" s="1">
        <f>'Development Budget'!E1</f>
        <v>0</v>
      </c>
      <c r="D1" s="1"/>
      <c r="E1" s="1"/>
    </row>
    <row r="2" spans="1:7" x14ac:dyDescent="0.2">
      <c r="B2" t="s">
        <v>637</v>
      </c>
      <c r="C2" s="2">
        <f>'Development Budget'!D3</f>
        <v>0</v>
      </c>
      <c r="D2" s="2"/>
      <c r="E2" s="2"/>
    </row>
    <row r="3" spans="1:7" x14ac:dyDescent="0.2">
      <c r="D3" s="2" t="s">
        <v>771</v>
      </c>
      <c r="E3" s="2" t="s">
        <v>774</v>
      </c>
    </row>
    <row r="4" spans="1:7" x14ac:dyDescent="0.2">
      <c r="A4" s="2" t="s">
        <v>638</v>
      </c>
      <c r="C4" s="2" t="s">
        <v>709</v>
      </c>
      <c r="D4" s="2" t="s">
        <v>773</v>
      </c>
      <c r="E4" s="2" t="s">
        <v>775</v>
      </c>
      <c r="F4" s="2" t="s">
        <v>708</v>
      </c>
      <c r="G4" s="2" t="s">
        <v>639</v>
      </c>
    </row>
    <row r="5" spans="1:7" x14ac:dyDescent="0.2">
      <c r="A5" s="2" t="s">
        <v>740</v>
      </c>
      <c r="B5" s="2" t="s">
        <v>741</v>
      </c>
      <c r="C5" s="2" t="s">
        <v>640</v>
      </c>
      <c r="D5" s="2" t="s">
        <v>772</v>
      </c>
      <c r="E5" s="2" t="s">
        <v>642</v>
      </c>
      <c r="F5" s="2" t="s">
        <v>646</v>
      </c>
    </row>
    <row r="6" spans="1:7" x14ac:dyDescent="0.2">
      <c r="A6" s="2">
        <f>'Assumptions &amp; Input data'!A20</f>
        <v>0</v>
      </c>
      <c r="B6" s="2">
        <f>'Assumptions &amp; Input data'!B20</f>
        <v>0</v>
      </c>
      <c r="C6" s="2">
        <f>'Assumptions &amp; Input data'!C20</f>
        <v>0</v>
      </c>
      <c r="D6" s="2">
        <f>'Assumptions &amp; Input data'!D20</f>
        <v>0</v>
      </c>
      <c r="E6" s="2">
        <f>'Assumptions &amp; Input data'!E20</f>
        <v>0</v>
      </c>
      <c r="F6" s="33">
        <f>'Assumptions &amp; Input data'!$B$3</f>
        <v>0</v>
      </c>
      <c r="G6" s="34">
        <f t="shared" ref="G6:G24" si="0">B6*C6*12</f>
        <v>0</v>
      </c>
    </row>
    <row r="7" spans="1:7" x14ac:dyDescent="0.2">
      <c r="A7" s="2">
        <f>'Assumptions &amp; Input data'!A21</f>
        <v>0</v>
      </c>
      <c r="B7" s="2">
        <f>'Assumptions &amp; Input data'!B21</f>
        <v>0</v>
      </c>
      <c r="C7" s="2">
        <f>'Assumptions &amp; Input data'!C21</f>
        <v>0</v>
      </c>
      <c r="D7" s="2">
        <f>'Assumptions &amp; Input data'!D21</f>
        <v>0</v>
      </c>
      <c r="E7" s="2">
        <f>'Assumptions &amp; Input data'!E21</f>
        <v>0</v>
      </c>
      <c r="F7" s="33">
        <f>'Assumptions &amp; Input data'!$B$3</f>
        <v>0</v>
      </c>
      <c r="G7" s="34">
        <f t="shared" si="0"/>
        <v>0</v>
      </c>
    </row>
    <row r="8" spans="1:7" x14ac:dyDescent="0.2">
      <c r="A8" s="2">
        <f>'Assumptions &amp; Input data'!A22</f>
        <v>0</v>
      </c>
      <c r="B8" s="2">
        <f>'Assumptions &amp; Input data'!B22</f>
        <v>0</v>
      </c>
      <c r="C8" s="2">
        <f>'Assumptions &amp; Input data'!C22</f>
        <v>0</v>
      </c>
      <c r="D8" s="2">
        <f>'Assumptions &amp; Input data'!D22</f>
        <v>0</v>
      </c>
      <c r="E8" s="2">
        <f>'Assumptions &amp; Input data'!E22</f>
        <v>0</v>
      </c>
      <c r="F8" s="33">
        <f>'Assumptions &amp; Input data'!$B$3</f>
        <v>0</v>
      </c>
      <c r="G8" s="34">
        <f t="shared" si="0"/>
        <v>0</v>
      </c>
    </row>
    <row r="9" spans="1:7" x14ac:dyDescent="0.2">
      <c r="A9" s="2">
        <f>'Assumptions &amp; Input data'!A23</f>
        <v>0</v>
      </c>
      <c r="B9" s="2">
        <f>'Assumptions &amp; Input data'!B23</f>
        <v>0</v>
      </c>
      <c r="C9" s="2">
        <f>'Assumptions &amp; Input data'!C23</f>
        <v>0</v>
      </c>
      <c r="D9" s="2">
        <f>'Assumptions &amp; Input data'!D23</f>
        <v>0</v>
      </c>
      <c r="E9" s="2">
        <f>'Assumptions &amp; Input data'!E23</f>
        <v>0</v>
      </c>
      <c r="F9" s="33">
        <f>'Assumptions &amp; Input data'!$B$3</f>
        <v>0</v>
      </c>
      <c r="G9" s="34">
        <f t="shared" si="0"/>
        <v>0</v>
      </c>
    </row>
    <row r="10" spans="1:7" x14ac:dyDescent="0.2">
      <c r="A10" s="2">
        <f>'Assumptions &amp; Input data'!A24</f>
        <v>0</v>
      </c>
      <c r="B10" s="2">
        <f>'Assumptions &amp; Input data'!B24</f>
        <v>0</v>
      </c>
      <c r="C10" s="2">
        <f>'Assumptions &amp; Input data'!C24</f>
        <v>0</v>
      </c>
      <c r="D10" s="2">
        <f>'Assumptions &amp; Input data'!D24</f>
        <v>0</v>
      </c>
      <c r="E10" s="2">
        <f>'Assumptions &amp; Input data'!E24</f>
        <v>0</v>
      </c>
      <c r="F10" s="33">
        <f>'Assumptions &amp; Input data'!$B$3</f>
        <v>0</v>
      </c>
      <c r="G10" s="34">
        <f t="shared" si="0"/>
        <v>0</v>
      </c>
    </row>
    <row r="11" spans="1:7" x14ac:dyDescent="0.2">
      <c r="A11" s="2">
        <f>'Assumptions &amp; Input data'!A25</f>
        <v>0</v>
      </c>
      <c r="B11" s="2">
        <f>'Assumptions &amp; Input data'!B25</f>
        <v>0</v>
      </c>
      <c r="C11" s="2">
        <f>'Assumptions &amp; Input data'!C25</f>
        <v>0</v>
      </c>
      <c r="D11" s="2">
        <f>'Assumptions &amp; Input data'!D25</f>
        <v>0</v>
      </c>
      <c r="E11" s="2">
        <f>'Assumptions &amp; Input data'!E25</f>
        <v>0</v>
      </c>
      <c r="F11" s="33">
        <f>'Assumptions &amp; Input data'!$B$3</f>
        <v>0</v>
      </c>
      <c r="G11" s="34">
        <f t="shared" si="0"/>
        <v>0</v>
      </c>
    </row>
    <row r="12" spans="1:7" x14ac:dyDescent="0.2">
      <c r="A12" s="2">
        <f>'Assumptions &amp; Input data'!A26</f>
        <v>0</v>
      </c>
      <c r="B12" s="2">
        <f>'Assumptions &amp; Input data'!B26</f>
        <v>0</v>
      </c>
      <c r="C12" s="2">
        <f>'Assumptions &amp; Input data'!C26</f>
        <v>0</v>
      </c>
      <c r="D12" s="2">
        <f>'Assumptions &amp; Input data'!D26</f>
        <v>0</v>
      </c>
      <c r="E12" s="2">
        <f>'Assumptions &amp; Input data'!E26</f>
        <v>0</v>
      </c>
      <c r="F12" s="33">
        <f>'Assumptions &amp; Input data'!$B$3</f>
        <v>0</v>
      </c>
      <c r="G12" s="34">
        <f t="shared" si="0"/>
        <v>0</v>
      </c>
    </row>
    <row r="13" spans="1:7" x14ac:dyDescent="0.2">
      <c r="A13" s="2">
        <f>'Assumptions &amp; Input data'!A27</f>
        <v>0</v>
      </c>
      <c r="B13" s="2">
        <f>'Assumptions &amp; Input data'!B27</f>
        <v>0</v>
      </c>
      <c r="C13" s="2">
        <f>'Assumptions &amp; Input data'!C27</f>
        <v>0</v>
      </c>
      <c r="D13" s="2">
        <f>'Assumptions &amp; Input data'!D27</f>
        <v>0</v>
      </c>
      <c r="E13" s="2">
        <f>'Assumptions &amp; Input data'!E27</f>
        <v>0</v>
      </c>
      <c r="F13" s="33">
        <f>'Assumptions &amp; Input data'!$B$3</f>
        <v>0</v>
      </c>
      <c r="G13" s="34">
        <f t="shared" si="0"/>
        <v>0</v>
      </c>
    </row>
    <row r="14" spans="1:7" x14ac:dyDescent="0.2">
      <c r="A14" s="2">
        <f>'Assumptions &amp; Input data'!A28</f>
        <v>0</v>
      </c>
      <c r="B14" s="2">
        <f>'Assumptions &amp; Input data'!B28</f>
        <v>0</v>
      </c>
      <c r="C14" s="2">
        <f>'Assumptions &amp; Input data'!C28</f>
        <v>0</v>
      </c>
      <c r="D14" s="2">
        <f>'Assumptions &amp; Input data'!D28</f>
        <v>0</v>
      </c>
      <c r="E14" s="2">
        <f>'Assumptions &amp; Input data'!E28</f>
        <v>0</v>
      </c>
      <c r="F14" s="33">
        <f>'Assumptions &amp; Input data'!$B$3</f>
        <v>0</v>
      </c>
      <c r="G14" s="34">
        <f t="shared" si="0"/>
        <v>0</v>
      </c>
    </row>
    <row r="15" spans="1:7" x14ac:dyDescent="0.2">
      <c r="A15" s="2">
        <f>'Assumptions &amp; Input data'!A29</f>
        <v>0</v>
      </c>
      <c r="B15" s="2">
        <f>'Assumptions &amp; Input data'!B29</f>
        <v>0</v>
      </c>
      <c r="C15" s="2">
        <f>'Assumptions &amp; Input data'!C29</f>
        <v>0</v>
      </c>
      <c r="D15" s="2">
        <f>'Assumptions &amp; Input data'!D29</f>
        <v>0</v>
      </c>
      <c r="E15" s="2">
        <f>'Assumptions &amp; Input data'!E29</f>
        <v>0</v>
      </c>
      <c r="F15" s="33">
        <v>2.5000000000000001E-2</v>
      </c>
      <c r="G15" s="34">
        <f t="shared" si="0"/>
        <v>0</v>
      </c>
    </row>
    <row r="16" spans="1:7" x14ac:dyDescent="0.2">
      <c r="A16" s="2">
        <f>'Assumptions &amp; Input data'!A30</f>
        <v>0</v>
      </c>
      <c r="B16" s="2">
        <f>'Assumptions &amp; Input data'!B30</f>
        <v>0</v>
      </c>
      <c r="C16" s="2">
        <f>'Assumptions &amp; Input data'!C30</f>
        <v>0</v>
      </c>
      <c r="D16" s="2">
        <f>'Assumptions &amp; Input data'!D30</f>
        <v>0</v>
      </c>
      <c r="E16" s="2">
        <f>'Assumptions &amp; Input data'!E30</f>
        <v>0</v>
      </c>
      <c r="F16" s="33">
        <f>'Assumptions &amp; Input data'!$B$3</f>
        <v>0</v>
      </c>
      <c r="G16" s="34">
        <f t="shared" si="0"/>
        <v>0</v>
      </c>
    </row>
    <row r="17" spans="1:8" x14ac:dyDescent="0.2">
      <c r="A17" s="2">
        <f>'Assumptions &amp; Input data'!A31</f>
        <v>0</v>
      </c>
      <c r="B17" s="2">
        <f>'Assumptions &amp; Input data'!B31</f>
        <v>0</v>
      </c>
      <c r="C17" s="2">
        <f>'Assumptions &amp; Input data'!C31</f>
        <v>0</v>
      </c>
      <c r="D17" s="2">
        <f>'Assumptions &amp; Input data'!D31</f>
        <v>0</v>
      </c>
      <c r="E17" s="2">
        <f>'Assumptions &amp; Input data'!E31</f>
        <v>0</v>
      </c>
      <c r="F17" s="33">
        <f>'Assumptions &amp; Input data'!$B$3</f>
        <v>0</v>
      </c>
      <c r="G17" s="34">
        <f t="shared" si="0"/>
        <v>0</v>
      </c>
    </row>
    <row r="18" spans="1:8" x14ac:dyDescent="0.2">
      <c r="A18" s="2">
        <f>'Assumptions &amp; Input data'!A32</f>
        <v>0</v>
      </c>
      <c r="B18" s="2">
        <f>'Assumptions &amp; Input data'!B32</f>
        <v>0</v>
      </c>
      <c r="C18" s="2">
        <f>'Assumptions &amp; Input data'!C32</f>
        <v>0</v>
      </c>
      <c r="D18" s="2">
        <f>'Assumptions &amp; Input data'!D32</f>
        <v>0</v>
      </c>
      <c r="E18" s="2">
        <f>'Assumptions &amp; Input data'!E32</f>
        <v>0</v>
      </c>
      <c r="F18" s="33">
        <f>'Assumptions &amp; Input data'!$B$3</f>
        <v>0</v>
      </c>
      <c r="G18" s="34">
        <f t="shared" si="0"/>
        <v>0</v>
      </c>
    </row>
    <row r="19" spans="1:8" x14ac:dyDescent="0.2">
      <c r="A19" s="2">
        <f>'Assumptions &amp; Input data'!A33</f>
        <v>0</v>
      </c>
      <c r="B19" s="2">
        <f>'Assumptions &amp; Input data'!B33</f>
        <v>0</v>
      </c>
      <c r="C19" s="2">
        <f>'Assumptions &amp; Input data'!C33</f>
        <v>0</v>
      </c>
      <c r="D19" s="2">
        <f>'Assumptions &amp; Input data'!D33</f>
        <v>0</v>
      </c>
      <c r="E19" s="2">
        <f>'Assumptions &amp; Input data'!E33</f>
        <v>0</v>
      </c>
      <c r="F19" s="33">
        <f>'Assumptions &amp; Input data'!$B$3</f>
        <v>0</v>
      </c>
      <c r="G19" s="34">
        <f t="shared" si="0"/>
        <v>0</v>
      </c>
    </row>
    <row r="20" spans="1:8" x14ac:dyDescent="0.2">
      <c r="A20" s="2">
        <f>'Assumptions &amp; Input data'!A34</f>
        <v>0</v>
      </c>
      <c r="B20" s="2">
        <f>'Assumptions &amp; Input data'!B34</f>
        <v>0</v>
      </c>
      <c r="C20" s="2">
        <f>'Assumptions &amp; Input data'!C34</f>
        <v>0</v>
      </c>
      <c r="D20" s="2">
        <f>'Assumptions &amp; Input data'!D34</f>
        <v>0</v>
      </c>
      <c r="E20" s="2">
        <f>'Assumptions &amp; Input data'!E34</f>
        <v>0</v>
      </c>
      <c r="F20" s="33">
        <f>'Assumptions &amp; Input data'!$B$3</f>
        <v>0</v>
      </c>
      <c r="G20" s="34">
        <f t="shared" si="0"/>
        <v>0</v>
      </c>
    </row>
    <row r="21" spans="1:8" x14ac:dyDescent="0.2">
      <c r="A21" s="2">
        <f>'Assumptions &amp; Input data'!A35</f>
        <v>0</v>
      </c>
      <c r="B21" s="2">
        <f>'Assumptions &amp; Input data'!B35</f>
        <v>0</v>
      </c>
      <c r="C21" s="2">
        <f>'Assumptions &amp; Input data'!C35</f>
        <v>0</v>
      </c>
      <c r="D21" s="2">
        <f>'Assumptions &amp; Input data'!D35</f>
        <v>0</v>
      </c>
      <c r="E21" s="2">
        <f>'Assumptions &amp; Input data'!E35</f>
        <v>0</v>
      </c>
      <c r="F21" s="33">
        <f>'Assumptions &amp; Input data'!$B$3</f>
        <v>0</v>
      </c>
      <c r="G21" s="34">
        <f>B21*C21*12</f>
        <v>0</v>
      </c>
    </row>
    <row r="22" spans="1:8" x14ac:dyDescent="0.2">
      <c r="A22" s="2">
        <f>'Assumptions &amp; Input data'!A36</f>
        <v>0</v>
      </c>
      <c r="B22" s="2">
        <f>'Assumptions &amp; Input data'!B36</f>
        <v>0</v>
      </c>
      <c r="C22" s="2">
        <f>'Assumptions &amp; Input data'!C36</f>
        <v>0</v>
      </c>
      <c r="D22" s="2">
        <f>'Assumptions &amp; Input data'!D36</f>
        <v>0</v>
      </c>
      <c r="E22" s="2">
        <f>'Assumptions &amp; Input data'!E36</f>
        <v>0</v>
      </c>
      <c r="F22" s="33">
        <f>'Assumptions &amp; Input data'!$B$3</f>
        <v>0</v>
      </c>
      <c r="G22" s="34">
        <f>B22*C22*12</f>
        <v>0</v>
      </c>
    </row>
    <row r="23" spans="1:8" x14ac:dyDescent="0.2">
      <c r="A23" s="2">
        <f>'Assumptions &amp; Input data'!A37</f>
        <v>0</v>
      </c>
      <c r="B23" s="2">
        <f>'Assumptions &amp; Input data'!B37</f>
        <v>0</v>
      </c>
      <c r="C23" s="2">
        <f>'Assumptions &amp; Input data'!C37</f>
        <v>0</v>
      </c>
      <c r="D23" s="2">
        <f>'Assumptions &amp; Input data'!D37</f>
        <v>0</v>
      </c>
      <c r="E23" s="2">
        <f>'Assumptions &amp; Input data'!E37</f>
        <v>0</v>
      </c>
      <c r="F23" s="33">
        <f>'Assumptions &amp; Input data'!$B$3</f>
        <v>0</v>
      </c>
      <c r="G23" s="34">
        <f>B23*C23*12</f>
        <v>0</v>
      </c>
    </row>
    <row r="24" spans="1:8" x14ac:dyDescent="0.2">
      <c r="A24" s="2">
        <f>'Assumptions &amp; Input data'!A38</f>
        <v>0</v>
      </c>
      <c r="B24" s="2">
        <f>'Assumptions &amp; Input data'!B38</f>
        <v>0</v>
      </c>
      <c r="C24" s="2">
        <f>'Assumptions &amp; Input data'!C38</f>
        <v>0</v>
      </c>
      <c r="D24" s="2">
        <f>'Assumptions &amp; Input data'!D38</f>
        <v>0</v>
      </c>
      <c r="E24" s="2">
        <f>'Assumptions &amp; Input data'!E38</f>
        <v>0</v>
      </c>
      <c r="F24" s="35">
        <f>'Assumptions &amp; Input data'!$B$3</f>
        <v>0</v>
      </c>
      <c r="G24" s="36">
        <f t="shared" si="0"/>
        <v>0</v>
      </c>
      <c r="H24" t="s">
        <v>778</v>
      </c>
    </row>
    <row r="25" spans="1:8" x14ac:dyDescent="0.2">
      <c r="A25" t="s">
        <v>641</v>
      </c>
      <c r="B25" s="2">
        <f>SUM(B6:B24)</f>
        <v>0</v>
      </c>
      <c r="G25" s="37">
        <f>SUM(G6:G24)</f>
        <v>0</v>
      </c>
    </row>
    <row r="26" spans="1:8" x14ac:dyDescent="0.2">
      <c r="B26" s="2"/>
      <c r="G26" s="72"/>
    </row>
    <row r="27" spans="1:8" x14ac:dyDescent="0.2">
      <c r="B27" s="2" t="s">
        <v>642</v>
      </c>
      <c r="F27" s="2" t="s">
        <v>708</v>
      </c>
    </row>
    <row r="28" spans="1:8" x14ac:dyDescent="0.2">
      <c r="A28" t="s">
        <v>643</v>
      </c>
      <c r="B28" s="2" t="s">
        <v>644</v>
      </c>
      <c r="C28" s="2" t="s">
        <v>645</v>
      </c>
      <c r="D28" s="2"/>
      <c r="E28" s="2"/>
      <c r="F28" s="2" t="s">
        <v>646</v>
      </c>
      <c r="G28" s="2" t="s">
        <v>639</v>
      </c>
    </row>
    <row r="29" spans="1:8" x14ac:dyDescent="0.2">
      <c r="A29" t="s">
        <v>647</v>
      </c>
      <c r="B29" s="38" t="e">
        <f>G29/12/$C$2</f>
        <v>#DIV/0!</v>
      </c>
      <c r="C29" s="2">
        <f>$B$25</f>
        <v>0</v>
      </c>
      <c r="D29" s="2"/>
      <c r="E29" s="2"/>
      <c r="F29" s="33">
        <f>'Assumptions &amp; Input data'!$B$4</f>
        <v>0</v>
      </c>
      <c r="G29" s="73">
        <f>'Assumptions &amp; Input data'!B40</f>
        <v>0</v>
      </c>
    </row>
    <row r="30" spans="1:8" x14ac:dyDescent="0.2">
      <c r="A30" t="s">
        <v>648</v>
      </c>
      <c r="B30" s="37" t="e">
        <f>G30/12/$C$2</f>
        <v>#DIV/0!</v>
      </c>
      <c r="C30" s="2">
        <f>$B$25</f>
        <v>0</v>
      </c>
      <c r="D30" s="2"/>
      <c r="E30" s="2"/>
      <c r="F30" s="33">
        <f>'Assumptions &amp; Input data'!$B$4</f>
        <v>0</v>
      </c>
      <c r="G30" s="73">
        <f>'Assumptions &amp; Input data'!B41</f>
        <v>0</v>
      </c>
    </row>
    <row r="31" spans="1:8" x14ac:dyDescent="0.2">
      <c r="A31" t="s">
        <v>649</v>
      </c>
      <c r="B31" s="38" t="e">
        <f>G31/12/$C$2</f>
        <v>#DIV/0!</v>
      </c>
      <c r="C31" s="2">
        <f>$B$25</f>
        <v>0</v>
      </c>
      <c r="D31" s="2"/>
      <c r="E31" s="2"/>
      <c r="F31" s="33">
        <f>'Assumptions &amp; Input data'!$B$4</f>
        <v>0</v>
      </c>
      <c r="G31" s="74">
        <f>'Assumptions &amp; Input data'!B42</f>
        <v>0</v>
      </c>
    </row>
    <row r="32" spans="1:8" x14ac:dyDescent="0.2">
      <c r="A32" t="s">
        <v>650</v>
      </c>
      <c r="G32" s="39">
        <f>SUM(G29:G31)</f>
        <v>0</v>
      </c>
    </row>
    <row r="33" spans="1:10" x14ac:dyDescent="0.2"/>
    <row r="34" spans="1:10" x14ac:dyDescent="0.2">
      <c r="A34" t="s">
        <v>651</v>
      </c>
      <c r="G34" s="39">
        <f>G25+G32</f>
        <v>0</v>
      </c>
      <c r="H34" t="s">
        <v>720</v>
      </c>
      <c r="J34" s="22"/>
    </row>
    <row r="35" spans="1:10" x14ac:dyDescent="0.2">
      <c r="A35" s="361" t="s">
        <v>652</v>
      </c>
      <c r="B35" s="75"/>
      <c r="C35" s="75"/>
      <c r="D35" s="75"/>
      <c r="E35" s="75"/>
      <c r="F35" s="35">
        <f>'Assumptions &amp; Input data'!$B$5</f>
        <v>0</v>
      </c>
      <c r="G35" s="40">
        <f>(F35*$G$34)*-1</f>
        <v>0</v>
      </c>
    </row>
    <row r="36" spans="1:10" ht="15.75" x14ac:dyDescent="0.25">
      <c r="A36" s="1" t="s">
        <v>719</v>
      </c>
      <c r="G36" s="6">
        <f>SUM(G34:G35)</f>
        <v>0</v>
      </c>
      <c r="H36" s="30">
        <f>1</f>
        <v>1</v>
      </c>
    </row>
    <row r="37" spans="1:10" x14ac:dyDescent="0.2"/>
    <row r="38" spans="1:10" x14ac:dyDescent="0.2">
      <c r="A38" s="387" t="s">
        <v>1155</v>
      </c>
      <c r="C38" s="42">
        <f>'Assumptions &amp; Input data'!B50</f>
        <v>0</v>
      </c>
      <c r="D38" s="42"/>
      <c r="E38" s="42"/>
      <c r="F38" s="33"/>
      <c r="G38" s="39">
        <f>C38</f>
        <v>0</v>
      </c>
    </row>
    <row r="39" spans="1:10" x14ac:dyDescent="0.2"/>
    <row r="40" spans="1:10" x14ac:dyDescent="0.2">
      <c r="A40" t="s">
        <v>653</v>
      </c>
      <c r="B40" s="2" t="s">
        <v>644</v>
      </c>
      <c r="C40" s="2" t="s">
        <v>708</v>
      </c>
      <c r="D40" s="2"/>
      <c r="E40" s="2"/>
      <c r="F40" s="2" t="s">
        <v>708</v>
      </c>
    </row>
    <row r="41" spans="1:10" x14ac:dyDescent="0.2">
      <c r="A41" t="s">
        <v>654</v>
      </c>
      <c r="C41" s="2" t="s">
        <v>653</v>
      </c>
      <c r="D41" s="2"/>
      <c r="E41" s="2"/>
      <c r="F41" s="2" t="s">
        <v>646</v>
      </c>
    </row>
    <row r="42" spans="1:10" x14ac:dyDescent="0.2">
      <c r="A42" t="s">
        <v>655</v>
      </c>
      <c r="C42" s="42">
        <f>'Assumptions &amp; Input data'!B46</f>
        <v>0</v>
      </c>
      <c r="D42" s="42"/>
      <c r="E42" s="42"/>
      <c r="F42" s="33"/>
    </row>
    <row r="43" spans="1:10" x14ac:dyDescent="0.2">
      <c r="A43" t="s">
        <v>656</v>
      </c>
      <c r="C43" s="42">
        <f>'Assumptions &amp; Input data'!B47</f>
        <v>0</v>
      </c>
      <c r="D43" s="42"/>
      <c r="E43" s="42"/>
      <c r="F43" s="33"/>
    </row>
    <row r="44" spans="1:10" x14ac:dyDescent="0.2">
      <c r="A44" t="s">
        <v>657</v>
      </c>
      <c r="C44" s="42">
        <f>'Assumptions &amp; Input data'!B48</f>
        <v>0</v>
      </c>
      <c r="D44" s="42"/>
      <c r="E44" s="42"/>
      <c r="F44" s="33"/>
    </row>
    <row r="45" spans="1:10" x14ac:dyDescent="0.2">
      <c r="A45" t="s">
        <v>658</v>
      </c>
      <c r="C45" s="42">
        <f>'Assumptions &amp; Input data'!B49</f>
        <v>0</v>
      </c>
      <c r="D45" s="42"/>
      <c r="E45" s="42"/>
      <c r="F45" s="33"/>
    </row>
    <row r="46" spans="1:10" x14ac:dyDescent="0.2">
      <c r="A46" t="s">
        <v>659</v>
      </c>
      <c r="C46" s="42">
        <f>'Assumptions &amp; Input data'!B51</f>
        <v>0</v>
      </c>
      <c r="D46" s="42"/>
      <c r="E46" s="42"/>
      <c r="F46" s="33"/>
    </row>
    <row r="47" spans="1:10" x14ac:dyDescent="0.2">
      <c r="A47" t="s">
        <v>660</v>
      </c>
      <c r="B47" s="41" t="e">
        <f>G47/12/$C$2</f>
        <v>#DIV/0!</v>
      </c>
      <c r="F47" s="33">
        <f>'Assumptions &amp; Input data'!$B$6</f>
        <v>0</v>
      </c>
      <c r="G47" s="42">
        <f>SUM(C42:C46)</f>
        <v>0</v>
      </c>
      <c r="H47" s="29" t="e">
        <f>G47/$G$36</f>
        <v>#DIV/0!</v>
      </c>
    </row>
    <row r="48" spans="1:10" x14ac:dyDescent="0.2"/>
    <row r="49" spans="1:8" x14ac:dyDescent="0.2">
      <c r="A49" t="s">
        <v>687</v>
      </c>
      <c r="B49" s="41" t="e">
        <f>G49/12/$C$2</f>
        <v>#DIV/0!</v>
      </c>
      <c r="C49" s="42">
        <f>'Assumptions &amp; Input data'!B52</f>
        <v>0</v>
      </c>
      <c r="D49" s="42"/>
      <c r="E49" s="42"/>
      <c r="F49" s="33">
        <f>'Assumptions &amp; Input data'!$B$7</f>
        <v>0</v>
      </c>
      <c r="G49" s="42">
        <f>C49</f>
        <v>0</v>
      </c>
      <c r="H49" s="29" t="e">
        <f>G49/$G$36</f>
        <v>#DIV/0!</v>
      </c>
    </row>
    <row r="50" spans="1:8" x14ac:dyDescent="0.2"/>
    <row r="51" spans="1:8" x14ac:dyDescent="0.2">
      <c r="A51" t="s">
        <v>661</v>
      </c>
    </row>
    <row r="52" spans="1:8" x14ac:dyDescent="0.2">
      <c r="A52" t="s">
        <v>662</v>
      </c>
      <c r="C52" s="42">
        <f>'Assumptions &amp; Input data'!B55</f>
        <v>0</v>
      </c>
      <c r="D52" s="42"/>
      <c r="E52" s="42"/>
    </row>
    <row r="53" spans="1:8" x14ac:dyDescent="0.2">
      <c r="A53" t="s">
        <v>663</v>
      </c>
      <c r="C53" s="42">
        <f>'Assumptions &amp; Input data'!B56</f>
        <v>0</v>
      </c>
      <c r="D53" s="42"/>
      <c r="E53" s="42"/>
    </row>
    <row r="54" spans="1:8" x14ac:dyDescent="0.2">
      <c r="A54" t="s">
        <v>664</v>
      </c>
      <c r="C54" s="42">
        <f>'Assumptions &amp; Input data'!B57</f>
        <v>0</v>
      </c>
      <c r="D54" s="42"/>
      <c r="E54" s="42"/>
    </row>
    <row r="55" spans="1:8" x14ac:dyDescent="0.2">
      <c r="A55" t="s">
        <v>665</v>
      </c>
      <c r="C55" s="42">
        <f>'Assumptions &amp; Input data'!B58</f>
        <v>0</v>
      </c>
      <c r="D55" s="42"/>
      <c r="E55" s="42"/>
    </row>
    <row r="56" spans="1:8" x14ac:dyDescent="0.2">
      <c r="A56" t="s">
        <v>686</v>
      </c>
      <c r="B56" s="41" t="e">
        <f>G56/12/$C$2</f>
        <v>#DIV/0!</v>
      </c>
      <c r="F56" s="33">
        <f>'Assumptions &amp; Input data'!$B$8</f>
        <v>0</v>
      </c>
      <c r="G56" s="42">
        <f>SUM(C52:C55)</f>
        <v>0</v>
      </c>
      <c r="H56" s="29" t="e">
        <f>G56/$G$36</f>
        <v>#DIV/0!</v>
      </c>
    </row>
    <row r="57" spans="1:8" x14ac:dyDescent="0.2"/>
    <row r="58" spans="1:8" x14ac:dyDescent="0.2">
      <c r="A58" t="s">
        <v>666</v>
      </c>
    </row>
    <row r="59" spans="1:8" x14ac:dyDescent="0.2">
      <c r="A59" t="s">
        <v>667</v>
      </c>
      <c r="C59" s="42">
        <f>'Assumptions &amp; Input data'!B61</f>
        <v>0</v>
      </c>
      <c r="D59" s="42"/>
      <c r="E59" s="42"/>
    </row>
    <row r="60" spans="1:8" x14ac:dyDescent="0.2">
      <c r="A60" t="s">
        <v>668</v>
      </c>
      <c r="C60" s="42">
        <f>'Assumptions &amp; Input data'!B62</f>
        <v>0</v>
      </c>
      <c r="D60" s="42"/>
      <c r="E60" s="42"/>
    </row>
    <row r="61" spans="1:8" x14ac:dyDescent="0.2">
      <c r="A61" t="s">
        <v>669</v>
      </c>
      <c r="C61" s="42">
        <f>'Assumptions &amp; Input data'!B63</f>
        <v>0</v>
      </c>
      <c r="D61" s="42"/>
      <c r="E61" s="42"/>
    </row>
    <row r="62" spans="1:8" x14ac:dyDescent="0.2">
      <c r="A62" t="s">
        <v>670</v>
      </c>
      <c r="B62" s="41" t="e">
        <f>G62/12/$C$2</f>
        <v>#DIV/0!</v>
      </c>
      <c r="F62" s="33">
        <f>'Assumptions &amp; Input data'!$B$9</f>
        <v>0</v>
      </c>
      <c r="G62" s="42">
        <f>SUM(C58:C61)</f>
        <v>0</v>
      </c>
      <c r="H62" s="29" t="e">
        <f>G62/$G$36</f>
        <v>#DIV/0!</v>
      </c>
    </row>
    <row r="63" spans="1:8" x14ac:dyDescent="0.2"/>
    <row r="64" spans="1:8" x14ac:dyDescent="0.2">
      <c r="A64" t="s">
        <v>671</v>
      </c>
    </row>
    <row r="65" spans="1:8" x14ac:dyDescent="0.2">
      <c r="A65" t="s">
        <v>672</v>
      </c>
      <c r="C65" s="42">
        <f>'Assumptions &amp; Input data'!B66</f>
        <v>0</v>
      </c>
      <c r="D65" s="42"/>
      <c r="E65" s="42"/>
    </row>
    <row r="66" spans="1:8" x14ac:dyDescent="0.2">
      <c r="A66" t="s">
        <v>673</v>
      </c>
      <c r="C66" s="42">
        <f>'Assumptions &amp; Input data'!B67</f>
        <v>0</v>
      </c>
      <c r="D66" s="42"/>
      <c r="E66" s="42"/>
    </row>
    <row r="67" spans="1:8" x14ac:dyDescent="0.2">
      <c r="A67" t="s">
        <v>674</v>
      </c>
      <c r="C67" s="42">
        <f>'Assumptions &amp; Input data'!B68</f>
        <v>0</v>
      </c>
      <c r="D67" s="42"/>
      <c r="E67" s="42"/>
    </row>
    <row r="68" spans="1:8" x14ac:dyDescent="0.2">
      <c r="A68" t="s">
        <v>675</v>
      </c>
      <c r="C68" s="42">
        <f>'Assumptions &amp; Input data'!B69</f>
        <v>0</v>
      </c>
      <c r="D68" s="42"/>
      <c r="E68" s="42"/>
    </row>
    <row r="69" spans="1:8" x14ac:dyDescent="0.2">
      <c r="A69" t="s">
        <v>676</v>
      </c>
      <c r="C69" s="42">
        <f>'Assumptions &amp; Input data'!B70</f>
        <v>0</v>
      </c>
      <c r="D69" s="42"/>
      <c r="E69" s="42"/>
    </row>
    <row r="70" spans="1:8" x14ac:dyDescent="0.2">
      <c r="A70" t="s">
        <v>677</v>
      </c>
      <c r="C70" s="42">
        <f>'Assumptions &amp; Input data'!B71</f>
        <v>0</v>
      </c>
      <c r="D70" s="42"/>
      <c r="E70" s="42"/>
    </row>
    <row r="71" spans="1:8" x14ac:dyDescent="0.2">
      <c r="A71" t="s">
        <v>678</v>
      </c>
      <c r="C71" s="42">
        <f>'Assumptions &amp; Input data'!B72</f>
        <v>0</v>
      </c>
      <c r="D71" s="42"/>
      <c r="E71" s="42"/>
    </row>
    <row r="72" spans="1:8" x14ac:dyDescent="0.2">
      <c r="A72" t="s">
        <v>679</v>
      </c>
      <c r="B72" s="41" t="e">
        <f>G72/12/$C$2</f>
        <v>#DIV/0!</v>
      </c>
      <c r="F72" s="33">
        <f>'Assumptions &amp; Input data'!$B$10</f>
        <v>0</v>
      </c>
      <c r="G72" s="42">
        <f>SUM(C65:C71)</f>
        <v>0</v>
      </c>
      <c r="H72" s="29" t="e">
        <f>G72/$G$36</f>
        <v>#DIV/0!</v>
      </c>
    </row>
    <row r="73" spans="1:8" x14ac:dyDescent="0.2"/>
    <row r="74" spans="1:8" x14ac:dyDescent="0.2">
      <c r="A74" t="s">
        <v>688</v>
      </c>
      <c r="B74" s="41" t="e">
        <f>G74/12/$C$2</f>
        <v>#DIV/0!</v>
      </c>
      <c r="C74" s="42">
        <f>'Assumptions &amp; Input data'!B74</f>
        <v>0</v>
      </c>
      <c r="D74" s="42"/>
      <c r="E74" s="42"/>
      <c r="F74" s="33">
        <f>'Assumptions &amp; Input data'!$B$11</f>
        <v>0</v>
      </c>
      <c r="G74" s="42">
        <f>C74</f>
        <v>0</v>
      </c>
      <c r="H74" s="29" t="e">
        <f>G74/$G$36</f>
        <v>#DIV/0!</v>
      </c>
    </row>
    <row r="75" spans="1:8" x14ac:dyDescent="0.2">
      <c r="A75" t="s">
        <v>689</v>
      </c>
      <c r="B75" s="41" t="e">
        <f>G75/12/$C$2</f>
        <v>#DIV/0!</v>
      </c>
      <c r="C75" s="42">
        <f>'Assumptions &amp; Input data'!B75</f>
        <v>0</v>
      </c>
      <c r="D75" s="42"/>
      <c r="E75" s="42"/>
      <c r="F75" s="33">
        <f>'Assumptions &amp; Input data'!$B$12</f>
        <v>0</v>
      </c>
      <c r="G75" s="42">
        <f>C75</f>
        <v>0</v>
      </c>
      <c r="H75" s="29" t="e">
        <f>G75/$G$36</f>
        <v>#DIV/0!</v>
      </c>
    </row>
    <row r="76" spans="1:8" x14ac:dyDescent="0.2">
      <c r="A76" s="71" t="s">
        <v>690</v>
      </c>
      <c r="B76" s="43" t="e">
        <f>G76/12/$C$2</f>
        <v>#DIV/0!</v>
      </c>
      <c r="C76" s="45">
        <f>'Assumptions &amp; Input data'!B76</f>
        <v>0</v>
      </c>
      <c r="D76" s="45"/>
      <c r="E76" s="45"/>
      <c r="F76" s="44">
        <f>'Assumptions &amp; Input data'!$B$13</f>
        <v>0</v>
      </c>
      <c r="G76" s="45">
        <f>C76</f>
        <v>0</v>
      </c>
      <c r="H76" s="54" t="e">
        <f>G76/$G$36</f>
        <v>#DIV/0!</v>
      </c>
    </row>
    <row r="77" spans="1:8" ht="15.75" x14ac:dyDescent="0.25">
      <c r="A77" s="1" t="s">
        <v>680</v>
      </c>
      <c r="B77" s="41" t="e">
        <f>SUM(B41:B76)</f>
        <v>#DIV/0!</v>
      </c>
      <c r="G77" s="42">
        <f>SUM(G38:G76)</f>
        <v>0</v>
      </c>
      <c r="H77" s="55" t="e">
        <f>G77/$G$36</f>
        <v>#DIV/0!</v>
      </c>
    </row>
    <row r="78" spans="1:8" x14ac:dyDescent="0.2"/>
    <row r="79" spans="1:8" x14ac:dyDescent="0.2">
      <c r="A79" t="s">
        <v>681</v>
      </c>
      <c r="B79" s="41" t="e">
        <f>G79/12/$C$2</f>
        <v>#DIV/0!</v>
      </c>
      <c r="C79" s="76">
        <f>'Assumptions &amp; Input data'!B79</f>
        <v>0</v>
      </c>
      <c r="D79" s="76"/>
      <c r="E79" s="76"/>
      <c r="F79" s="33">
        <f>'Assumptions &amp; Input data'!$B$14</f>
        <v>0</v>
      </c>
      <c r="G79" s="42">
        <f>C79</f>
        <v>0</v>
      </c>
      <c r="H79" s="29" t="e">
        <f>G79/$G$36</f>
        <v>#DIV/0!</v>
      </c>
    </row>
    <row r="80" spans="1:8" ht="13.5" thickBot="1" x14ac:dyDescent="0.25">
      <c r="A80" s="71" t="s">
        <v>682</v>
      </c>
      <c r="B80" s="43" t="e">
        <f>G80/12/$C$2</f>
        <v>#DIV/0!</v>
      </c>
      <c r="C80" s="45">
        <f>'Assumptions &amp; Input data'!B80</f>
        <v>0</v>
      </c>
      <c r="D80" s="71"/>
      <c r="E80" s="71"/>
      <c r="F80" s="44">
        <f>'Assumptions &amp; Input data'!$B$15</f>
        <v>0</v>
      </c>
      <c r="G80" s="45">
        <f>C80</f>
        <v>0</v>
      </c>
      <c r="H80" s="54" t="e">
        <f>G80/$G$36</f>
        <v>#DIV/0!</v>
      </c>
    </row>
    <row r="81" spans="1:8" ht="15.75" x14ac:dyDescent="0.25">
      <c r="A81" s="1" t="s">
        <v>683</v>
      </c>
      <c r="B81" s="46" t="e">
        <f>B77+B79+B80</f>
        <v>#DIV/0!</v>
      </c>
      <c r="G81" s="47">
        <f>G77+G79+G80</f>
        <v>0</v>
      </c>
      <c r="H81" s="55" t="e">
        <f>G81/$G$36</f>
        <v>#DIV/0!</v>
      </c>
    </row>
    <row r="82" spans="1:8" x14ac:dyDescent="0.2"/>
    <row r="83" spans="1:8" ht="15.75" x14ac:dyDescent="0.25">
      <c r="A83" s="1" t="s">
        <v>684</v>
      </c>
      <c r="G83" s="48">
        <f>G36-G81</f>
        <v>0</v>
      </c>
    </row>
    <row r="84" spans="1:8" x14ac:dyDescent="0.2"/>
    <row r="85" spans="1:8" x14ac:dyDescent="0.2">
      <c r="A85" t="s">
        <v>759</v>
      </c>
    </row>
    <row r="86" spans="1:8" x14ac:dyDescent="0.2">
      <c r="A86" t="s">
        <v>768</v>
      </c>
      <c r="B86" s="2">
        <f xml:space="preserve">    'Assumptions &amp; Input data'!B90</f>
        <v>0</v>
      </c>
      <c r="C86" t="str">
        <f>'Assumptions &amp; Input data'!C90</f>
        <v>months</v>
      </c>
      <c r="D86" s="49" t="s">
        <v>802</v>
      </c>
      <c r="E86" s="50">
        <f>'Assumptions &amp; Input data'!B91</f>
        <v>0</v>
      </c>
    </row>
    <row r="87" spans="1:8" x14ac:dyDescent="0.2">
      <c r="A87" t="s">
        <v>746</v>
      </c>
      <c r="G87" s="51">
        <f>'Assumptions &amp; Input data'!B92</f>
        <v>0</v>
      </c>
    </row>
    <row r="88" spans="1:8" x14ac:dyDescent="0.2">
      <c r="A88" t="s">
        <v>742</v>
      </c>
      <c r="G88" s="52" t="e">
        <f>G83/$G$87</f>
        <v>#DIV/0!</v>
      </c>
    </row>
    <row r="89" spans="1:8" x14ac:dyDescent="0.2"/>
    <row r="90" spans="1:8" x14ac:dyDescent="0.2">
      <c r="A90" t="s">
        <v>769</v>
      </c>
      <c r="B90" s="2">
        <f>'Assumptions &amp; Input data'!B94</f>
        <v>0</v>
      </c>
      <c r="C90" t="str">
        <f>'Assumptions &amp; Input data'!C94</f>
        <v>months</v>
      </c>
      <c r="D90" s="49" t="s">
        <v>802</v>
      </c>
      <c r="E90" s="50">
        <f>'Assumptions &amp; Input data'!B95</f>
        <v>0</v>
      </c>
    </row>
    <row r="91" spans="1:8" x14ac:dyDescent="0.2">
      <c r="A91" t="s">
        <v>745</v>
      </c>
      <c r="G91" s="51">
        <f>'Assumptions &amp; Input data'!B96</f>
        <v>0</v>
      </c>
    </row>
    <row r="92" spans="1:8" x14ac:dyDescent="0.2">
      <c r="A92" t="s">
        <v>743</v>
      </c>
      <c r="G92" s="52" t="e">
        <f>G83/($G$87+$G$91)</f>
        <v>#DIV/0!</v>
      </c>
    </row>
    <row r="93" spans="1:8" x14ac:dyDescent="0.2"/>
    <row r="94" spans="1:8" x14ac:dyDescent="0.2">
      <c r="A94" s="361" t="s">
        <v>1125</v>
      </c>
      <c r="B94" s="2">
        <f>'Assumptions &amp; Input data'!B98</f>
        <v>0</v>
      </c>
      <c r="C94" t="str">
        <f>'Assumptions &amp; Input data'!C98</f>
        <v>months</v>
      </c>
      <c r="D94" s="49" t="s">
        <v>802</v>
      </c>
      <c r="E94" s="50">
        <f>'Assumptions &amp; Input data'!B99</f>
        <v>0</v>
      </c>
    </row>
    <row r="95" spans="1:8" x14ac:dyDescent="0.2">
      <c r="A95" s="361" t="s">
        <v>1122</v>
      </c>
      <c r="G95" s="51">
        <f>'Assumptions &amp; Input data'!B100</f>
        <v>0</v>
      </c>
    </row>
    <row r="96" spans="1:8" x14ac:dyDescent="0.2">
      <c r="A96" s="361" t="s">
        <v>1123</v>
      </c>
      <c r="G96" s="52" t="e">
        <f>G87/($G$87+$G$91)</f>
        <v>#DIV/0!</v>
      </c>
    </row>
    <row r="97" spans="1:7" x14ac:dyDescent="0.2"/>
    <row r="98" spans="1:7" x14ac:dyDescent="0.2">
      <c r="A98" t="s">
        <v>744</v>
      </c>
      <c r="G98" s="53">
        <f>G83-G87-G91-G95</f>
        <v>0</v>
      </c>
    </row>
    <row r="99" spans="1:7" x14ac:dyDescent="0.2"/>
    <row r="100" spans="1:7" x14ac:dyDescent="0.2"/>
    <row r="101" spans="1:7" x14ac:dyDescent="0.2"/>
    <row r="102" spans="1:7" x14ac:dyDescent="0.2"/>
    <row r="103" spans="1:7" x14ac:dyDescent="0.2"/>
    <row r="104" spans="1:7" x14ac:dyDescent="0.2"/>
    <row r="105" spans="1:7" x14ac:dyDescent="0.2"/>
    <row r="106" spans="1:7" x14ac:dyDescent="0.2"/>
    <row r="107" spans="1:7" x14ac:dyDescent="0.2"/>
    <row r="108" spans="1:7" x14ac:dyDescent="0.2"/>
    <row r="109" spans="1:7" x14ac:dyDescent="0.2"/>
    <row r="110" spans="1:7" x14ac:dyDescent="0.2"/>
    <row r="111" spans="1:7" x14ac:dyDescent="0.2"/>
    <row r="112" spans="1:7"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sheetData>
  <sheetProtection algorithmName="SHA-512" hashValue="VBx7EHriGhF/eDIEqHeeL2janEg+aovnaEvbIMEfD3UfmZ/2Tl8dkV3LsVoiK6rs8KY3GK9IrXQ46Ejsm1bNsw==" saltValue="VlqEkji1lq/xJC1m+d8Wzw==" spinCount="100000" sheet="1" objects="1" scenarios="1"/>
  <phoneticPr fontId="0" type="noConversion"/>
  <printOptions gridLines="1" gridLinesSet="0"/>
  <pageMargins left="0.75" right="0.75" top="1" bottom="1" header="0.5" footer="0.5"/>
  <pageSetup paperSize="5" scale="68" orientation="portrait" r:id="rId1"/>
  <headerFooter alignWithMargins="0">
    <oddHeader>&amp;C&amp;"Arial,Bold"&amp;20&amp;A</oddHeader>
    <oddFooter>&amp;LPrinted: &amp;D&amp;CPage: &amp;P of &amp;N</oddFoot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J68"/>
  <sheetViews>
    <sheetView showGridLines="0" zoomScaleNormal="100" workbookViewId="0">
      <selection activeCell="O43" sqref="O43"/>
    </sheetView>
  </sheetViews>
  <sheetFormatPr defaultRowHeight="12.75" x14ac:dyDescent="0.2"/>
  <cols>
    <col min="1" max="3" width="9.140625" style="235"/>
    <col min="4" max="4" width="3.85546875" style="235" customWidth="1"/>
    <col min="5" max="16384" width="9.140625" style="235"/>
  </cols>
  <sheetData>
    <row r="1" spans="1:9" ht="18.75" x14ac:dyDescent="0.3">
      <c r="A1" s="752" t="s">
        <v>416</v>
      </c>
      <c r="B1" s="752"/>
      <c r="C1" s="752"/>
      <c r="D1" s="752"/>
      <c r="E1" s="752"/>
      <c r="F1" s="752"/>
      <c r="G1" s="752"/>
      <c r="H1" s="752"/>
      <c r="I1" s="752"/>
    </row>
    <row r="3" spans="1:9" ht="42" customHeight="1" x14ac:dyDescent="0.2">
      <c r="A3" s="753" t="s">
        <v>417</v>
      </c>
      <c r="B3" s="753"/>
      <c r="C3" s="753"/>
      <c r="D3" s="753"/>
      <c r="E3" s="753"/>
      <c r="F3" s="753"/>
      <c r="G3" s="753"/>
      <c r="H3" s="753"/>
      <c r="I3" s="753"/>
    </row>
    <row r="6" spans="1:9" ht="15" x14ac:dyDescent="0.25">
      <c r="B6" s="236"/>
      <c r="C6" s="237" t="s">
        <v>418</v>
      </c>
    </row>
    <row r="7" spans="1:9" ht="15" x14ac:dyDescent="0.25">
      <c r="B7" s="236"/>
      <c r="C7" s="237" t="s">
        <v>290</v>
      </c>
    </row>
    <row r="9" spans="1:9" ht="15.75" x14ac:dyDescent="0.25">
      <c r="A9" s="238" t="s">
        <v>419</v>
      </c>
    </row>
    <row r="10" spans="1:9" ht="15" x14ac:dyDescent="0.25">
      <c r="A10" s="239" t="s">
        <v>32</v>
      </c>
      <c r="B10" s="240"/>
      <c r="C10" s="237" t="s">
        <v>101</v>
      </c>
    </row>
    <row r="11" spans="1:9" ht="15.75" x14ac:dyDescent="0.25">
      <c r="A11" s="238"/>
      <c r="C11" s="240"/>
      <c r="D11" s="237" t="s">
        <v>102</v>
      </c>
    </row>
    <row r="12" spans="1:9" ht="15.75" x14ac:dyDescent="0.25">
      <c r="A12" s="238"/>
      <c r="C12" s="240"/>
      <c r="D12" s="237" t="s">
        <v>103</v>
      </c>
    </row>
    <row r="13" spans="1:9" ht="15.75" x14ac:dyDescent="0.25">
      <c r="A13" s="238"/>
      <c r="C13" s="240"/>
      <c r="D13" s="237" t="s">
        <v>104</v>
      </c>
    </row>
    <row r="14" spans="1:9" ht="15.75" x14ac:dyDescent="0.25">
      <c r="A14" s="238"/>
      <c r="C14" s="240"/>
      <c r="D14" s="237" t="s">
        <v>105</v>
      </c>
    </row>
    <row r="15" spans="1:9" ht="15.75" x14ac:dyDescent="0.25">
      <c r="A15" s="238"/>
      <c r="C15" s="240"/>
      <c r="D15" s="237" t="s">
        <v>106</v>
      </c>
    </row>
    <row r="16" spans="1:9" ht="15.75" x14ac:dyDescent="0.25">
      <c r="A16" s="238"/>
      <c r="C16" s="240"/>
      <c r="D16" s="237" t="s">
        <v>107</v>
      </c>
    </row>
    <row r="17" spans="1:7" ht="15.75" x14ac:dyDescent="0.25">
      <c r="A17" s="238"/>
      <c r="C17" s="240"/>
      <c r="D17" s="237" t="s">
        <v>108</v>
      </c>
    </row>
    <row r="18" spans="1:7" s="237" customFormat="1" ht="18" customHeight="1" x14ac:dyDescent="0.25">
      <c r="A18" s="239" t="s">
        <v>34</v>
      </c>
      <c r="B18" s="240"/>
      <c r="C18" s="237" t="s">
        <v>420</v>
      </c>
    </row>
    <row r="19" spans="1:7" s="237" customFormat="1" ht="15" x14ac:dyDescent="0.25">
      <c r="C19" s="240"/>
      <c r="D19" s="239" t="s">
        <v>421</v>
      </c>
      <c r="E19" s="237" t="s">
        <v>43</v>
      </c>
    </row>
    <row r="20" spans="1:7" s="237" customFormat="1" ht="15" x14ac:dyDescent="0.25">
      <c r="E20" s="240"/>
      <c r="F20" s="237" t="s">
        <v>422</v>
      </c>
    </row>
    <row r="21" spans="1:7" s="237" customFormat="1" ht="15" x14ac:dyDescent="0.25">
      <c r="D21" s="235"/>
      <c r="E21" s="240"/>
      <c r="F21" s="237" t="s">
        <v>423</v>
      </c>
    </row>
    <row r="22" spans="1:7" ht="15" x14ac:dyDescent="0.25">
      <c r="E22" s="240"/>
      <c r="F22" s="237" t="s">
        <v>424</v>
      </c>
    </row>
    <row r="23" spans="1:7" ht="15" x14ac:dyDescent="0.25">
      <c r="E23" s="240"/>
      <c r="F23" s="237" t="s">
        <v>425</v>
      </c>
    </row>
    <row r="24" spans="1:7" ht="15" x14ac:dyDescent="0.25">
      <c r="C24" s="240"/>
      <c r="D24" s="239" t="s">
        <v>426</v>
      </c>
      <c r="E24" s="237" t="s">
        <v>427</v>
      </c>
      <c r="F24" s="237"/>
    </row>
    <row r="25" spans="1:7" ht="15" x14ac:dyDescent="0.25">
      <c r="D25" s="237"/>
      <c r="E25" s="240"/>
      <c r="F25" s="237" t="s">
        <v>422</v>
      </c>
    </row>
    <row r="26" spans="1:7" ht="15" x14ac:dyDescent="0.25">
      <c r="E26" s="240"/>
      <c r="F26" s="237" t="s">
        <v>428</v>
      </c>
    </row>
    <row r="27" spans="1:7" ht="15" x14ac:dyDescent="0.25">
      <c r="E27" s="240"/>
      <c r="F27" s="237" t="s">
        <v>429</v>
      </c>
    </row>
    <row r="28" spans="1:7" ht="15" x14ac:dyDescent="0.25">
      <c r="A28" s="239" t="s">
        <v>35</v>
      </c>
      <c r="B28" s="240"/>
      <c r="C28" s="237" t="s">
        <v>485</v>
      </c>
      <c r="D28" s="237"/>
      <c r="E28" s="237"/>
      <c r="F28" s="237"/>
      <c r="G28" s="237"/>
    </row>
    <row r="29" spans="1:7" ht="15" x14ac:dyDescent="0.25">
      <c r="A29" s="237"/>
      <c r="B29" s="237"/>
      <c r="C29" s="240"/>
      <c r="D29" s="239" t="s">
        <v>421</v>
      </c>
      <c r="E29" s="237" t="s">
        <v>430</v>
      </c>
      <c r="F29" s="237"/>
      <c r="G29" s="237"/>
    </row>
    <row r="30" spans="1:7" ht="15" x14ac:dyDescent="0.25">
      <c r="A30" s="239" t="s">
        <v>163</v>
      </c>
      <c r="B30" s="240"/>
      <c r="C30" s="237" t="s">
        <v>431</v>
      </c>
      <c r="D30" s="237"/>
      <c r="E30" s="237"/>
      <c r="F30" s="237"/>
      <c r="G30" s="237"/>
    </row>
    <row r="31" spans="1:7" ht="15" x14ac:dyDescent="0.25">
      <c r="A31" s="237"/>
      <c r="B31" s="237"/>
      <c r="C31" s="240"/>
      <c r="D31" s="239" t="s">
        <v>421</v>
      </c>
      <c r="E31" s="237" t="s">
        <v>432</v>
      </c>
      <c r="F31" s="237"/>
      <c r="G31" s="237"/>
    </row>
    <row r="32" spans="1:7" ht="15" x14ac:dyDescent="0.25">
      <c r="A32" s="239" t="s">
        <v>169</v>
      </c>
      <c r="B32" s="240"/>
      <c r="C32" s="237" t="s">
        <v>433</v>
      </c>
    </row>
    <row r="33" spans="1:7" ht="15" x14ac:dyDescent="0.25">
      <c r="A33" s="239" t="s">
        <v>170</v>
      </c>
      <c r="B33" s="240"/>
      <c r="C33" s="237" t="s">
        <v>434</v>
      </c>
      <c r="F33" s="237"/>
      <c r="G33" s="237"/>
    </row>
    <row r="34" spans="1:7" ht="15" x14ac:dyDescent="0.25">
      <c r="A34" s="237"/>
      <c r="C34" s="240"/>
      <c r="D34" s="239" t="s">
        <v>421</v>
      </c>
      <c r="E34" s="237" t="s">
        <v>435</v>
      </c>
      <c r="G34" s="237"/>
    </row>
    <row r="35" spans="1:7" ht="15" x14ac:dyDescent="0.25">
      <c r="A35" s="239" t="s">
        <v>210</v>
      </c>
      <c r="B35" s="240"/>
      <c r="C35" s="237" t="s">
        <v>436</v>
      </c>
    </row>
    <row r="36" spans="1:7" ht="15" x14ac:dyDescent="0.25">
      <c r="A36" s="239" t="s">
        <v>211</v>
      </c>
      <c r="B36" s="240"/>
      <c r="C36" s="237" t="s">
        <v>437</v>
      </c>
    </row>
    <row r="37" spans="1:7" ht="15" x14ac:dyDescent="0.25">
      <c r="C37" s="240"/>
      <c r="D37" s="239" t="s">
        <v>421</v>
      </c>
      <c r="E37" s="237" t="s">
        <v>438</v>
      </c>
      <c r="F37" s="237"/>
    </row>
    <row r="38" spans="1:7" ht="15" x14ac:dyDescent="0.25">
      <c r="C38" s="240"/>
      <c r="D38" s="239" t="s">
        <v>426</v>
      </c>
      <c r="E38" s="237" t="s">
        <v>439</v>
      </c>
    </row>
    <row r="39" spans="1:7" ht="15" x14ac:dyDescent="0.25">
      <c r="C39" s="240"/>
      <c r="D39" s="239" t="s">
        <v>440</v>
      </c>
      <c r="E39" s="237" t="s">
        <v>441</v>
      </c>
    </row>
    <row r="40" spans="1:7" ht="15" x14ac:dyDescent="0.25">
      <c r="C40" s="240"/>
      <c r="D40" s="239" t="s">
        <v>442</v>
      </c>
      <c r="E40" s="237" t="s">
        <v>443</v>
      </c>
    </row>
    <row r="41" spans="1:7" ht="18.75" customHeight="1" x14ac:dyDescent="0.25">
      <c r="C41" s="240"/>
      <c r="D41" s="289" t="s">
        <v>444</v>
      </c>
      <c r="E41" s="290" t="s">
        <v>65</v>
      </c>
    </row>
    <row r="42" spans="1:7" ht="15" x14ac:dyDescent="0.25">
      <c r="A42" s="239" t="s">
        <v>214</v>
      </c>
      <c r="B42" s="240"/>
      <c r="C42" s="237" t="s">
        <v>445</v>
      </c>
    </row>
    <row r="43" spans="1:7" ht="15" x14ac:dyDescent="0.25">
      <c r="A43" s="239" t="s">
        <v>448</v>
      </c>
      <c r="B43" s="240"/>
      <c r="C43" s="237" t="s">
        <v>446</v>
      </c>
    </row>
    <row r="44" spans="1:7" ht="15" x14ac:dyDescent="0.25">
      <c r="A44" s="237"/>
      <c r="C44" s="240"/>
      <c r="D44" s="239" t="s">
        <v>421</v>
      </c>
      <c r="E44" s="237" t="s">
        <v>447</v>
      </c>
    </row>
    <row r="45" spans="1:7" ht="15" x14ac:dyDescent="0.25">
      <c r="A45" s="239" t="s">
        <v>449</v>
      </c>
      <c r="B45" s="240"/>
      <c r="C45" s="237" t="s">
        <v>934</v>
      </c>
    </row>
    <row r="46" spans="1:7" ht="15" x14ac:dyDescent="0.25">
      <c r="A46" s="239" t="s">
        <v>451</v>
      </c>
      <c r="B46" s="240"/>
      <c r="C46" s="237" t="s">
        <v>935</v>
      </c>
    </row>
    <row r="47" spans="1:7" ht="15" x14ac:dyDescent="0.25">
      <c r="A47" s="239" t="s">
        <v>455</v>
      </c>
      <c r="B47" s="240"/>
      <c r="C47" s="237" t="s">
        <v>450</v>
      </c>
    </row>
    <row r="48" spans="1:7" ht="15" x14ac:dyDescent="0.25">
      <c r="A48" s="239" t="s">
        <v>456</v>
      </c>
      <c r="B48" s="240"/>
      <c r="C48" s="237" t="s">
        <v>452</v>
      </c>
    </row>
    <row r="49" spans="1:10" ht="15" x14ac:dyDescent="0.25">
      <c r="C49" s="240"/>
      <c r="D49" s="239" t="s">
        <v>421</v>
      </c>
      <c r="E49" s="237" t="s">
        <v>453</v>
      </c>
    </row>
    <row r="50" spans="1:10" ht="18" customHeight="1" x14ac:dyDescent="0.25">
      <c r="C50" s="240"/>
      <c r="D50" s="239" t="s">
        <v>426</v>
      </c>
      <c r="E50" s="237" t="s">
        <v>454</v>
      </c>
    </row>
    <row r="51" spans="1:10" ht="15" x14ac:dyDescent="0.25">
      <c r="A51" s="239" t="s">
        <v>458</v>
      </c>
      <c r="B51" s="240"/>
      <c r="C51" s="237" t="s">
        <v>936</v>
      </c>
    </row>
    <row r="52" spans="1:10" ht="15" x14ac:dyDescent="0.25">
      <c r="A52" s="239" t="s">
        <v>460</v>
      </c>
      <c r="B52" s="240"/>
      <c r="C52" s="237" t="s">
        <v>457</v>
      </c>
    </row>
    <row r="53" spans="1:10" ht="15" x14ac:dyDescent="0.25">
      <c r="A53" s="239" t="s">
        <v>462</v>
      </c>
      <c r="B53" s="240"/>
      <c r="C53" s="237" t="s">
        <v>459</v>
      </c>
    </row>
    <row r="54" spans="1:10" ht="15" x14ac:dyDescent="0.25">
      <c r="A54" s="239" t="s">
        <v>464</v>
      </c>
      <c r="B54" s="240"/>
      <c r="C54" s="237" t="s">
        <v>461</v>
      </c>
    </row>
    <row r="55" spans="1:10" ht="15" x14ac:dyDescent="0.25">
      <c r="A55" s="239" t="s">
        <v>465</v>
      </c>
      <c r="B55" s="240"/>
      <c r="C55" s="237" t="s">
        <v>463</v>
      </c>
    </row>
    <row r="56" spans="1:10" ht="15" x14ac:dyDescent="0.25">
      <c r="A56" s="239" t="s">
        <v>467</v>
      </c>
      <c r="B56" s="240"/>
      <c r="C56" s="237" t="s">
        <v>250</v>
      </c>
    </row>
    <row r="57" spans="1:10" ht="15" x14ac:dyDescent="0.25">
      <c r="A57" s="239" t="s">
        <v>468</v>
      </c>
      <c r="B57" s="240"/>
      <c r="C57" s="237" t="s">
        <v>466</v>
      </c>
    </row>
    <row r="58" spans="1:10" ht="15" x14ac:dyDescent="0.25">
      <c r="A58" s="239" t="s">
        <v>470</v>
      </c>
      <c r="B58" s="240"/>
      <c r="C58" s="237" t="s">
        <v>536</v>
      </c>
    </row>
    <row r="59" spans="1:10" ht="15" x14ac:dyDescent="0.25">
      <c r="A59" s="239" t="s">
        <v>472</v>
      </c>
      <c r="B59" s="240"/>
      <c r="C59" s="237" t="s">
        <v>469</v>
      </c>
    </row>
    <row r="60" spans="1:10" ht="15" x14ac:dyDescent="0.25">
      <c r="A60" s="239" t="s">
        <v>474</v>
      </c>
      <c r="B60" s="240"/>
      <c r="C60" s="237" t="s">
        <v>471</v>
      </c>
    </row>
    <row r="61" spans="1:10" ht="15" x14ac:dyDescent="0.25">
      <c r="A61" s="239" t="s">
        <v>476</v>
      </c>
      <c r="B61" s="240"/>
      <c r="C61" s="237" t="s">
        <v>473</v>
      </c>
    </row>
    <row r="62" spans="1:10" ht="15" x14ac:dyDescent="0.25">
      <c r="A62" s="239" t="s">
        <v>477</v>
      </c>
      <c r="B62" s="240"/>
      <c r="C62" s="237" t="s">
        <v>475</v>
      </c>
    </row>
    <row r="63" spans="1:10" ht="47.25" customHeight="1" x14ac:dyDescent="0.25">
      <c r="A63" s="289" t="s">
        <v>479</v>
      </c>
      <c r="B63" s="240"/>
      <c r="C63" s="754" t="s">
        <v>1135</v>
      </c>
      <c r="D63" s="754"/>
      <c r="E63" s="754"/>
      <c r="F63" s="754"/>
      <c r="G63" s="754"/>
      <c r="H63" s="754"/>
      <c r="I63" s="754"/>
      <c r="J63" s="754"/>
    </row>
    <row r="64" spans="1:10" ht="15" x14ac:dyDescent="0.25">
      <c r="A64" s="239" t="s">
        <v>481</v>
      </c>
      <c r="B64" s="240"/>
      <c r="C64" s="237" t="s">
        <v>478</v>
      </c>
    </row>
    <row r="65" spans="1:3" ht="15" x14ac:dyDescent="0.25">
      <c r="A65" s="239" t="s">
        <v>483</v>
      </c>
      <c r="B65" s="240"/>
      <c r="C65" s="237" t="s">
        <v>480</v>
      </c>
    </row>
    <row r="66" spans="1:3" ht="15" x14ac:dyDescent="0.25">
      <c r="A66" s="239" t="s">
        <v>537</v>
      </c>
      <c r="B66" s="240"/>
      <c r="C66" s="237" t="s">
        <v>482</v>
      </c>
    </row>
    <row r="67" spans="1:3" ht="15" x14ac:dyDescent="0.25">
      <c r="A67" s="239" t="s">
        <v>538</v>
      </c>
      <c r="B67" s="240"/>
      <c r="C67" s="237" t="s">
        <v>484</v>
      </c>
    </row>
    <row r="68" spans="1:3" ht="15" x14ac:dyDescent="0.25">
      <c r="A68" s="239" t="s">
        <v>539</v>
      </c>
      <c r="B68" s="240"/>
      <c r="C68" s="237" t="s">
        <v>540</v>
      </c>
    </row>
  </sheetData>
  <sheetProtection algorithmName="SHA-512" hashValue="JOKLxG56i2CtXpR/hYdpvLp9pR+ZcraDO7M09KbjgS3yDEYPBViRelUihqkw+uKPei8/iNQ14F1KjkvpgFrM+w==" saltValue="U41bEmXwyQauhai7rluq8Q==" spinCount="100000" sheet="1" objects="1" scenarios="1"/>
  <mergeCells count="3">
    <mergeCell ref="A1:I1"/>
    <mergeCell ref="A3:I3"/>
    <mergeCell ref="C63:J63"/>
  </mergeCells>
  <phoneticPr fontId="17" type="noConversion"/>
  <pageMargins left="0.7" right="0.7" top="0.75" bottom="0.75" header="0.3" footer="0.3"/>
  <pageSetup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295275</xdr:colOff>
                    <xdr:row>5</xdr:row>
                    <xdr:rowOff>0</xdr:rowOff>
                  </from>
                  <to>
                    <xdr:col>1</xdr:col>
                    <xdr:colOff>600075</xdr:colOff>
                    <xdr:row>6</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295275</xdr:colOff>
                    <xdr:row>6</xdr:row>
                    <xdr:rowOff>0</xdr:rowOff>
                  </from>
                  <to>
                    <xdr:col>1</xdr:col>
                    <xdr:colOff>600075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295275</xdr:colOff>
                    <xdr:row>17</xdr:row>
                    <xdr:rowOff>0</xdr:rowOff>
                  </from>
                  <to>
                    <xdr:col>1</xdr:col>
                    <xdr:colOff>600075</xdr:colOff>
                    <xdr:row>17</xdr:row>
                    <xdr:rowOff>219075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295275</xdr:colOff>
                    <xdr:row>19</xdr:row>
                    <xdr:rowOff>0</xdr:rowOff>
                  </from>
                  <to>
                    <xdr:col>4</xdr:col>
                    <xdr:colOff>600075</xdr:colOff>
                    <xdr:row>20</xdr:row>
                    <xdr:rowOff>28575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295275</xdr:colOff>
                    <xdr:row>20</xdr:row>
                    <xdr:rowOff>0</xdr:rowOff>
                  </from>
                  <to>
                    <xdr:col>4</xdr:col>
                    <xdr:colOff>600075</xdr:colOff>
                    <xdr:row>21</xdr:row>
                    <xdr:rowOff>28575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295275</xdr:colOff>
                    <xdr:row>21</xdr:row>
                    <xdr:rowOff>0</xdr:rowOff>
                  </from>
                  <to>
                    <xdr:col>4</xdr:col>
                    <xdr:colOff>600075</xdr:colOff>
                    <xdr:row>22</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xdr:col>
                    <xdr:colOff>295275</xdr:colOff>
                    <xdr:row>22</xdr:row>
                    <xdr:rowOff>0</xdr:rowOff>
                  </from>
                  <to>
                    <xdr:col>4</xdr:col>
                    <xdr:colOff>600075</xdr:colOff>
                    <xdr:row>23</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295275</xdr:colOff>
                    <xdr:row>24</xdr:row>
                    <xdr:rowOff>0</xdr:rowOff>
                  </from>
                  <to>
                    <xdr:col>4</xdr:col>
                    <xdr:colOff>600075</xdr:colOff>
                    <xdr:row>25</xdr:row>
                    <xdr:rowOff>28575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295275</xdr:colOff>
                    <xdr:row>25</xdr:row>
                    <xdr:rowOff>0</xdr:rowOff>
                  </from>
                  <to>
                    <xdr:col>4</xdr:col>
                    <xdr:colOff>600075</xdr:colOff>
                    <xdr:row>26</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295275</xdr:colOff>
                    <xdr:row>26</xdr:row>
                    <xdr:rowOff>0</xdr:rowOff>
                  </from>
                  <to>
                    <xdr:col>4</xdr:col>
                    <xdr:colOff>600075</xdr:colOff>
                    <xdr:row>27</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xdr:col>
                    <xdr:colOff>295275</xdr:colOff>
                    <xdr:row>23</xdr:row>
                    <xdr:rowOff>0</xdr:rowOff>
                  </from>
                  <to>
                    <xdr:col>2</xdr:col>
                    <xdr:colOff>600075</xdr:colOff>
                    <xdr:row>24</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xdr:col>
                    <xdr:colOff>295275</xdr:colOff>
                    <xdr:row>17</xdr:row>
                    <xdr:rowOff>190500</xdr:rowOff>
                  </from>
                  <to>
                    <xdr:col>2</xdr:col>
                    <xdr:colOff>600075</xdr:colOff>
                    <xdr:row>18</xdr:row>
                    <xdr:rowOff>180975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295275</xdr:colOff>
                    <xdr:row>27</xdr:row>
                    <xdr:rowOff>0</xdr:rowOff>
                  </from>
                  <to>
                    <xdr:col>1</xdr:col>
                    <xdr:colOff>600075</xdr:colOff>
                    <xdr:row>28</xdr:row>
                    <xdr:rowOff>28575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xdr:col>
                    <xdr:colOff>295275</xdr:colOff>
                    <xdr:row>28</xdr:row>
                    <xdr:rowOff>0</xdr:rowOff>
                  </from>
                  <to>
                    <xdr:col>2</xdr:col>
                    <xdr:colOff>600075</xdr:colOff>
                    <xdr:row>29</xdr:row>
                    <xdr:rowOff>28575</xdr:rowOff>
                  </to>
                </anchor>
              </controlPr>
            </control>
          </mc:Choice>
        </mc:AlternateContent>
        <mc:AlternateContent xmlns:mc="http://schemas.openxmlformats.org/markup-compatibility/2006">
          <mc:Choice Requires="x14">
            <control shapeId="10256" r:id="rId18" name="Check Box 16">
              <controlPr defaultSize="0" autoFill="0" autoLine="0" autoPict="0">
                <anchor moveWithCells="1">
                  <from>
                    <xdr:col>1</xdr:col>
                    <xdr:colOff>295275</xdr:colOff>
                    <xdr:row>29</xdr:row>
                    <xdr:rowOff>0</xdr:rowOff>
                  </from>
                  <to>
                    <xdr:col>1</xdr:col>
                    <xdr:colOff>600075</xdr:colOff>
                    <xdr:row>30</xdr:row>
                    <xdr:rowOff>28575</xdr:rowOff>
                  </to>
                </anchor>
              </controlPr>
            </control>
          </mc:Choice>
        </mc:AlternateContent>
        <mc:AlternateContent xmlns:mc="http://schemas.openxmlformats.org/markup-compatibility/2006">
          <mc:Choice Requires="x14">
            <control shapeId="10257" r:id="rId19" name="Check Box 17">
              <controlPr defaultSize="0" autoFill="0" autoLine="0" autoPict="0">
                <anchor moveWithCells="1">
                  <from>
                    <xdr:col>2</xdr:col>
                    <xdr:colOff>295275</xdr:colOff>
                    <xdr:row>30</xdr:row>
                    <xdr:rowOff>0</xdr:rowOff>
                  </from>
                  <to>
                    <xdr:col>2</xdr:col>
                    <xdr:colOff>600075</xdr:colOff>
                    <xdr:row>31</xdr:row>
                    <xdr:rowOff>28575</xdr:rowOff>
                  </to>
                </anchor>
              </controlPr>
            </control>
          </mc:Choice>
        </mc:AlternateContent>
        <mc:AlternateContent xmlns:mc="http://schemas.openxmlformats.org/markup-compatibility/2006">
          <mc:Choice Requires="x14">
            <control shapeId="10258" r:id="rId20" name="Check Box 18">
              <controlPr defaultSize="0" autoFill="0" autoLine="0" autoPict="0">
                <anchor moveWithCells="1">
                  <from>
                    <xdr:col>1</xdr:col>
                    <xdr:colOff>295275</xdr:colOff>
                    <xdr:row>31</xdr:row>
                    <xdr:rowOff>0</xdr:rowOff>
                  </from>
                  <to>
                    <xdr:col>1</xdr:col>
                    <xdr:colOff>600075</xdr:colOff>
                    <xdr:row>32</xdr:row>
                    <xdr:rowOff>28575</xdr:rowOff>
                  </to>
                </anchor>
              </controlPr>
            </control>
          </mc:Choice>
        </mc:AlternateContent>
        <mc:AlternateContent xmlns:mc="http://schemas.openxmlformats.org/markup-compatibility/2006">
          <mc:Choice Requires="x14">
            <control shapeId="10259" r:id="rId21" name="Check Box 19">
              <controlPr defaultSize="0" autoFill="0" autoLine="0" autoPict="0">
                <anchor moveWithCells="1">
                  <from>
                    <xdr:col>1</xdr:col>
                    <xdr:colOff>295275</xdr:colOff>
                    <xdr:row>32</xdr:row>
                    <xdr:rowOff>0</xdr:rowOff>
                  </from>
                  <to>
                    <xdr:col>1</xdr:col>
                    <xdr:colOff>600075</xdr:colOff>
                    <xdr:row>33</xdr:row>
                    <xdr:rowOff>28575</xdr:rowOff>
                  </to>
                </anchor>
              </controlPr>
            </control>
          </mc:Choice>
        </mc:AlternateContent>
        <mc:AlternateContent xmlns:mc="http://schemas.openxmlformats.org/markup-compatibility/2006">
          <mc:Choice Requires="x14">
            <control shapeId="10260" r:id="rId22" name="Check Box 20">
              <controlPr defaultSize="0" autoFill="0" autoLine="0" autoPict="0">
                <anchor moveWithCells="1">
                  <from>
                    <xdr:col>2</xdr:col>
                    <xdr:colOff>295275</xdr:colOff>
                    <xdr:row>33</xdr:row>
                    <xdr:rowOff>0</xdr:rowOff>
                  </from>
                  <to>
                    <xdr:col>2</xdr:col>
                    <xdr:colOff>600075</xdr:colOff>
                    <xdr:row>34</xdr:row>
                    <xdr:rowOff>28575</xdr:rowOff>
                  </to>
                </anchor>
              </controlPr>
            </control>
          </mc:Choice>
        </mc:AlternateContent>
        <mc:AlternateContent xmlns:mc="http://schemas.openxmlformats.org/markup-compatibility/2006">
          <mc:Choice Requires="x14">
            <control shapeId="10261" r:id="rId23" name="Check Box 21">
              <controlPr defaultSize="0" autoFill="0" autoLine="0" autoPict="0">
                <anchor moveWithCells="1">
                  <from>
                    <xdr:col>1</xdr:col>
                    <xdr:colOff>295275</xdr:colOff>
                    <xdr:row>34</xdr:row>
                    <xdr:rowOff>0</xdr:rowOff>
                  </from>
                  <to>
                    <xdr:col>1</xdr:col>
                    <xdr:colOff>600075</xdr:colOff>
                    <xdr:row>35</xdr:row>
                    <xdr:rowOff>28575</xdr:rowOff>
                  </to>
                </anchor>
              </controlPr>
            </control>
          </mc:Choice>
        </mc:AlternateContent>
        <mc:AlternateContent xmlns:mc="http://schemas.openxmlformats.org/markup-compatibility/2006">
          <mc:Choice Requires="x14">
            <control shapeId="10262" r:id="rId24" name="Check Box 22">
              <controlPr defaultSize="0" autoFill="0" autoLine="0" autoPict="0">
                <anchor moveWithCells="1">
                  <from>
                    <xdr:col>1</xdr:col>
                    <xdr:colOff>295275</xdr:colOff>
                    <xdr:row>35</xdr:row>
                    <xdr:rowOff>0</xdr:rowOff>
                  </from>
                  <to>
                    <xdr:col>1</xdr:col>
                    <xdr:colOff>600075</xdr:colOff>
                    <xdr:row>36</xdr:row>
                    <xdr:rowOff>28575</xdr:rowOff>
                  </to>
                </anchor>
              </controlPr>
            </control>
          </mc:Choice>
        </mc:AlternateContent>
        <mc:AlternateContent xmlns:mc="http://schemas.openxmlformats.org/markup-compatibility/2006">
          <mc:Choice Requires="x14">
            <control shapeId="10263" r:id="rId25" name="Check Box 23">
              <controlPr defaultSize="0" autoFill="0" autoLine="0" autoPict="0">
                <anchor moveWithCells="1">
                  <from>
                    <xdr:col>2</xdr:col>
                    <xdr:colOff>295275</xdr:colOff>
                    <xdr:row>36</xdr:row>
                    <xdr:rowOff>0</xdr:rowOff>
                  </from>
                  <to>
                    <xdr:col>2</xdr:col>
                    <xdr:colOff>600075</xdr:colOff>
                    <xdr:row>37</xdr:row>
                    <xdr:rowOff>28575</xdr:rowOff>
                  </to>
                </anchor>
              </controlPr>
            </control>
          </mc:Choice>
        </mc:AlternateContent>
        <mc:AlternateContent xmlns:mc="http://schemas.openxmlformats.org/markup-compatibility/2006">
          <mc:Choice Requires="x14">
            <control shapeId="10264" r:id="rId26" name="Check Box 24">
              <controlPr defaultSize="0" autoFill="0" autoLine="0" autoPict="0">
                <anchor moveWithCells="1">
                  <from>
                    <xdr:col>2</xdr:col>
                    <xdr:colOff>295275</xdr:colOff>
                    <xdr:row>37</xdr:row>
                    <xdr:rowOff>0</xdr:rowOff>
                  </from>
                  <to>
                    <xdr:col>2</xdr:col>
                    <xdr:colOff>600075</xdr:colOff>
                    <xdr:row>38</xdr:row>
                    <xdr:rowOff>28575</xdr:rowOff>
                  </to>
                </anchor>
              </controlPr>
            </control>
          </mc:Choice>
        </mc:AlternateContent>
        <mc:AlternateContent xmlns:mc="http://schemas.openxmlformats.org/markup-compatibility/2006">
          <mc:Choice Requires="x14">
            <control shapeId="10265" r:id="rId27" name="Check Box 25">
              <controlPr defaultSize="0" autoFill="0" autoLine="0" autoPict="0">
                <anchor moveWithCells="1">
                  <from>
                    <xdr:col>2</xdr:col>
                    <xdr:colOff>295275</xdr:colOff>
                    <xdr:row>38</xdr:row>
                    <xdr:rowOff>0</xdr:rowOff>
                  </from>
                  <to>
                    <xdr:col>2</xdr:col>
                    <xdr:colOff>600075</xdr:colOff>
                    <xdr:row>39</xdr:row>
                    <xdr:rowOff>28575</xdr:rowOff>
                  </to>
                </anchor>
              </controlPr>
            </control>
          </mc:Choice>
        </mc:AlternateContent>
        <mc:AlternateContent xmlns:mc="http://schemas.openxmlformats.org/markup-compatibility/2006">
          <mc:Choice Requires="x14">
            <control shapeId="10266" r:id="rId28" name="Check Box 26">
              <controlPr defaultSize="0" autoFill="0" autoLine="0" autoPict="0">
                <anchor moveWithCells="1">
                  <from>
                    <xdr:col>2</xdr:col>
                    <xdr:colOff>295275</xdr:colOff>
                    <xdr:row>40</xdr:row>
                    <xdr:rowOff>0</xdr:rowOff>
                  </from>
                  <to>
                    <xdr:col>2</xdr:col>
                    <xdr:colOff>600075</xdr:colOff>
                    <xdr:row>40</xdr:row>
                    <xdr:rowOff>219075</xdr:rowOff>
                  </to>
                </anchor>
              </controlPr>
            </control>
          </mc:Choice>
        </mc:AlternateContent>
        <mc:AlternateContent xmlns:mc="http://schemas.openxmlformats.org/markup-compatibility/2006">
          <mc:Choice Requires="x14">
            <control shapeId="10267" r:id="rId29" name="Check Box 27">
              <controlPr defaultSize="0" autoFill="0" autoLine="0" autoPict="0">
                <anchor moveWithCells="1">
                  <from>
                    <xdr:col>1</xdr:col>
                    <xdr:colOff>295275</xdr:colOff>
                    <xdr:row>41</xdr:row>
                    <xdr:rowOff>0</xdr:rowOff>
                  </from>
                  <to>
                    <xdr:col>1</xdr:col>
                    <xdr:colOff>600075</xdr:colOff>
                    <xdr:row>42</xdr:row>
                    <xdr:rowOff>28575</xdr:rowOff>
                  </to>
                </anchor>
              </controlPr>
            </control>
          </mc:Choice>
        </mc:AlternateContent>
        <mc:AlternateContent xmlns:mc="http://schemas.openxmlformats.org/markup-compatibility/2006">
          <mc:Choice Requires="x14">
            <control shapeId="10268" r:id="rId30" name="Check Box 28">
              <controlPr defaultSize="0" autoFill="0" autoLine="0" autoPict="0">
                <anchor moveWithCells="1">
                  <from>
                    <xdr:col>1</xdr:col>
                    <xdr:colOff>295275</xdr:colOff>
                    <xdr:row>41</xdr:row>
                    <xdr:rowOff>0</xdr:rowOff>
                  </from>
                  <to>
                    <xdr:col>1</xdr:col>
                    <xdr:colOff>600075</xdr:colOff>
                    <xdr:row>42</xdr:row>
                    <xdr:rowOff>28575</xdr:rowOff>
                  </to>
                </anchor>
              </controlPr>
            </control>
          </mc:Choice>
        </mc:AlternateContent>
        <mc:AlternateContent xmlns:mc="http://schemas.openxmlformats.org/markup-compatibility/2006">
          <mc:Choice Requires="x14">
            <control shapeId="10269" r:id="rId31" name="Check Box 29">
              <controlPr defaultSize="0" autoFill="0" autoLine="0" autoPict="0">
                <anchor moveWithCells="1">
                  <from>
                    <xdr:col>1</xdr:col>
                    <xdr:colOff>295275</xdr:colOff>
                    <xdr:row>42</xdr:row>
                    <xdr:rowOff>0</xdr:rowOff>
                  </from>
                  <to>
                    <xdr:col>1</xdr:col>
                    <xdr:colOff>600075</xdr:colOff>
                    <xdr:row>43</xdr:row>
                    <xdr:rowOff>28575</xdr:rowOff>
                  </to>
                </anchor>
              </controlPr>
            </control>
          </mc:Choice>
        </mc:AlternateContent>
        <mc:AlternateContent xmlns:mc="http://schemas.openxmlformats.org/markup-compatibility/2006">
          <mc:Choice Requires="x14">
            <control shapeId="10270" r:id="rId32" name="Check Box 30">
              <controlPr defaultSize="0" autoFill="0" autoLine="0" autoPict="0">
                <anchor moveWithCells="1">
                  <from>
                    <xdr:col>2</xdr:col>
                    <xdr:colOff>295275</xdr:colOff>
                    <xdr:row>43</xdr:row>
                    <xdr:rowOff>0</xdr:rowOff>
                  </from>
                  <to>
                    <xdr:col>2</xdr:col>
                    <xdr:colOff>600075</xdr:colOff>
                    <xdr:row>44</xdr:row>
                    <xdr:rowOff>28575</xdr:rowOff>
                  </to>
                </anchor>
              </controlPr>
            </control>
          </mc:Choice>
        </mc:AlternateContent>
        <mc:AlternateContent xmlns:mc="http://schemas.openxmlformats.org/markup-compatibility/2006">
          <mc:Choice Requires="x14">
            <control shapeId="10271" r:id="rId33" name="Check Box 31">
              <controlPr defaultSize="0" autoFill="0" autoLine="0" autoPict="0">
                <anchor moveWithCells="1">
                  <from>
                    <xdr:col>2</xdr:col>
                    <xdr:colOff>295275</xdr:colOff>
                    <xdr:row>43</xdr:row>
                    <xdr:rowOff>0</xdr:rowOff>
                  </from>
                  <to>
                    <xdr:col>2</xdr:col>
                    <xdr:colOff>600075</xdr:colOff>
                    <xdr:row>44</xdr:row>
                    <xdr:rowOff>28575</xdr:rowOff>
                  </to>
                </anchor>
              </controlPr>
            </control>
          </mc:Choice>
        </mc:AlternateContent>
        <mc:AlternateContent xmlns:mc="http://schemas.openxmlformats.org/markup-compatibility/2006">
          <mc:Choice Requires="x14">
            <control shapeId="10272" r:id="rId34" name="Check Box 32">
              <controlPr defaultSize="0" autoFill="0" autoLine="0" autoPict="0">
                <anchor moveWithCells="1">
                  <from>
                    <xdr:col>1</xdr:col>
                    <xdr:colOff>295275</xdr:colOff>
                    <xdr:row>44</xdr:row>
                    <xdr:rowOff>0</xdr:rowOff>
                  </from>
                  <to>
                    <xdr:col>1</xdr:col>
                    <xdr:colOff>600075</xdr:colOff>
                    <xdr:row>45</xdr:row>
                    <xdr:rowOff>28575</xdr:rowOff>
                  </to>
                </anchor>
              </controlPr>
            </control>
          </mc:Choice>
        </mc:AlternateContent>
        <mc:AlternateContent xmlns:mc="http://schemas.openxmlformats.org/markup-compatibility/2006">
          <mc:Choice Requires="x14">
            <control shapeId="10273" r:id="rId35" name="Check Box 33">
              <controlPr defaultSize="0" autoFill="0" autoLine="0" autoPict="0">
                <anchor moveWithCells="1">
                  <from>
                    <xdr:col>1</xdr:col>
                    <xdr:colOff>295275</xdr:colOff>
                    <xdr:row>44</xdr:row>
                    <xdr:rowOff>0</xdr:rowOff>
                  </from>
                  <to>
                    <xdr:col>1</xdr:col>
                    <xdr:colOff>600075</xdr:colOff>
                    <xdr:row>45</xdr:row>
                    <xdr:rowOff>28575</xdr:rowOff>
                  </to>
                </anchor>
              </controlPr>
            </control>
          </mc:Choice>
        </mc:AlternateContent>
        <mc:AlternateContent xmlns:mc="http://schemas.openxmlformats.org/markup-compatibility/2006">
          <mc:Choice Requires="x14">
            <control shapeId="10274" r:id="rId36" name="Check Box 34">
              <controlPr defaultSize="0" autoFill="0" autoLine="0" autoPict="0">
                <anchor moveWithCells="1">
                  <from>
                    <xdr:col>1</xdr:col>
                    <xdr:colOff>295275</xdr:colOff>
                    <xdr:row>44</xdr:row>
                    <xdr:rowOff>0</xdr:rowOff>
                  </from>
                  <to>
                    <xdr:col>1</xdr:col>
                    <xdr:colOff>600075</xdr:colOff>
                    <xdr:row>45</xdr:row>
                    <xdr:rowOff>28575</xdr:rowOff>
                  </to>
                </anchor>
              </controlPr>
            </control>
          </mc:Choice>
        </mc:AlternateContent>
        <mc:AlternateContent xmlns:mc="http://schemas.openxmlformats.org/markup-compatibility/2006">
          <mc:Choice Requires="x14">
            <control shapeId="10275" r:id="rId37" name="Check Box 35">
              <controlPr defaultSize="0" autoFill="0" autoLine="0" autoPict="0">
                <anchor moveWithCells="1">
                  <from>
                    <xdr:col>1</xdr:col>
                    <xdr:colOff>295275</xdr:colOff>
                    <xdr:row>46</xdr:row>
                    <xdr:rowOff>0</xdr:rowOff>
                  </from>
                  <to>
                    <xdr:col>1</xdr:col>
                    <xdr:colOff>600075</xdr:colOff>
                    <xdr:row>47</xdr:row>
                    <xdr:rowOff>28575</xdr:rowOff>
                  </to>
                </anchor>
              </controlPr>
            </control>
          </mc:Choice>
        </mc:AlternateContent>
        <mc:AlternateContent xmlns:mc="http://schemas.openxmlformats.org/markup-compatibility/2006">
          <mc:Choice Requires="x14">
            <control shapeId="10276" r:id="rId38" name="Check Box 36">
              <controlPr defaultSize="0" autoFill="0" autoLine="0" autoPict="0">
                <anchor moveWithCells="1">
                  <from>
                    <xdr:col>1</xdr:col>
                    <xdr:colOff>295275</xdr:colOff>
                    <xdr:row>46</xdr:row>
                    <xdr:rowOff>0</xdr:rowOff>
                  </from>
                  <to>
                    <xdr:col>1</xdr:col>
                    <xdr:colOff>600075</xdr:colOff>
                    <xdr:row>47</xdr:row>
                    <xdr:rowOff>28575</xdr:rowOff>
                  </to>
                </anchor>
              </controlPr>
            </control>
          </mc:Choice>
        </mc:AlternateContent>
        <mc:AlternateContent xmlns:mc="http://schemas.openxmlformats.org/markup-compatibility/2006">
          <mc:Choice Requires="x14">
            <control shapeId="10277" r:id="rId39" name="Check Box 37">
              <controlPr defaultSize="0" autoFill="0" autoLine="0" autoPict="0">
                <anchor moveWithCells="1">
                  <from>
                    <xdr:col>1</xdr:col>
                    <xdr:colOff>295275</xdr:colOff>
                    <xdr:row>46</xdr:row>
                    <xdr:rowOff>0</xdr:rowOff>
                  </from>
                  <to>
                    <xdr:col>1</xdr:col>
                    <xdr:colOff>600075</xdr:colOff>
                    <xdr:row>47</xdr:row>
                    <xdr:rowOff>28575</xdr:rowOff>
                  </to>
                </anchor>
              </controlPr>
            </control>
          </mc:Choice>
        </mc:AlternateContent>
        <mc:AlternateContent xmlns:mc="http://schemas.openxmlformats.org/markup-compatibility/2006">
          <mc:Choice Requires="x14">
            <control shapeId="10278" r:id="rId40" name="Check Box 38">
              <controlPr defaultSize="0" autoFill="0" autoLine="0" autoPict="0">
                <anchor moveWithCells="1">
                  <from>
                    <xdr:col>1</xdr:col>
                    <xdr:colOff>295275</xdr:colOff>
                    <xdr:row>46</xdr:row>
                    <xdr:rowOff>0</xdr:rowOff>
                  </from>
                  <to>
                    <xdr:col>1</xdr:col>
                    <xdr:colOff>600075</xdr:colOff>
                    <xdr:row>47</xdr:row>
                    <xdr:rowOff>28575</xdr:rowOff>
                  </to>
                </anchor>
              </controlPr>
            </control>
          </mc:Choice>
        </mc:AlternateContent>
        <mc:AlternateContent xmlns:mc="http://schemas.openxmlformats.org/markup-compatibility/2006">
          <mc:Choice Requires="x14">
            <control shapeId="10279" r:id="rId41" name="Check Box 39">
              <controlPr defaultSize="0" autoFill="0" autoLine="0" autoPict="0">
                <anchor moveWithCells="1">
                  <from>
                    <xdr:col>1</xdr:col>
                    <xdr:colOff>295275</xdr:colOff>
                    <xdr:row>46</xdr:row>
                    <xdr:rowOff>0</xdr:rowOff>
                  </from>
                  <to>
                    <xdr:col>1</xdr:col>
                    <xdr:colOff>600075</xdr:colOff>
                    <xdr:row>47</xdr:row>
                    <xdr:rowOff>28575</xdr:rowOff>
                  </to>
                </anchor>
              </controlPr>
            </control>
          </mc:Choice>
        </mc:AlternateContent>
        <mc:AlternateContent xmlns:mc="http://schemas.openxmlformats.org/markup-compatibility/2006">
          <mc:Choice Requires="x14">
            <control shapeId="10280" r:id="rId42" name="Check Box 40">
              <controlPr defaultSize="0" autoFill="0" autoLine="0" autoPict="0">
                <anchor moveWithCells="1">
                  <from>
                    <xdr:col>1</xdr:col>
                    <xdr:colOff>295275</xdr:colOff>
                    <xdr:row>47</xdr:row>
                    <xdr:rowOff>0</xdr:rowOff>
                  </from>
                  <to>
                    <xdr:col>1</xdr:col>
                    <xdr:colOff>600075</xdr:colOff>
                    <xdr:row>48</xdr:row>
                    <xdr:rowOff>28575</xdr:rowOff>
                  </to>
                </anchor>
              </controlPr>
            </control>
          </mc:Choice>
        </mc:AlternateContent>
        <mc:AlternateContent xmlns:mc="http://schemas.openxmlformats.org/markup-compatibility/2006">
          <mc:Choice Requires="x14">
            <control shapeId="10281" r:id="rId43" name="Check Box 41">
              <controlPr defaultSize="0" autoFill="0" autoLine="0" autoPict="0">
                <anchor moveWithCells="1">
                  <from>
                    <xdr:col>1</xdr:col>
                    <xdr:colOff>295275</xdr:colOff>
                    <xdr:row>47</xdr:row>
                    <xdr:rowOff>0</xdr:rowOff>
                  </from>
                  <to>
                    <xdr:col>1</xdr:col>
                    <xdr:colOff>600075</xdr:colOff>
                    <xdr:row>48</xdr:row>
                    <xdr:rowOff>28575</xdr:rowOff>
                  </to>
                </anchor>
              </controlPr>
            </control>
          </mc:Choice>
        </mc:AlternateContent>
        <mc:AlternateContent xmlns:mc="http://schemas.openxmlformats.org/markup-compatibility/2006">
          <mc:Choice Requires="x14">
            <control shapeId="10282" r:id="rId44" name="Check Box 42">
              <controlPr defaultSize="0" autoFill="0" autoLine="0" autoPict="0">
                <anchor moveWithCells="1">
                  <from>
                    <xdr:col>2</xdr:col>
                    <xdr:colOff>295275</xdr:colOff>
                    <xdr:row>48</xdr:row>
                    <xdr:rowOff>0</xdr:rowOff>
                  </from>
                  <to>
                    <xdr:col>2</xdr:col>
                    <xdr:colOff>600075</xdr:colOff>
                    <xdr:row>49</xdr:row>
                    <xdr:rowOff>28575</xdr:rowOff>
                  </to>
                </anchor>
              </controlPr>
            </control>
          </mc:Choice>
        </mc:AlternateContent>
        <mc:AlternateContent xmlns:mc="http://schemas.openxmlformats.org/markup-compatibility/2006">
          <mc:Choice Requires="x14">
            <control shapeId="10283" r:id="rId45" name="Check Box 43">
              <controlPr defaultSize="0" autoFill="0" autoLine="0" autoPict="0">
                <anchor moveWithCells="1">
                  <from>
                    <xdr:col>2</xdr:col>
                    <xdr:colOff>295275</xdr:colOff>
                    <xdr:row>49</xdr:row>
                    <xdr:rowOff>0</xdr:rowOff>
                  </from>
                  <to>
                    <xdr:col>2</xdr:col>
                    <xdr:colOff>600075</xdr:colOff>
                    <xdr:row>49</xdr:row>
                    <xdr:rowOff>219075</xdr:rowOff>
                  </to>
                </anchor>
              </controlPr>
            </control>
          </mc:Choice>
        </mc:AlternateContent>
        <mc:AlternateContent xmlns:mc="http://schemas.openxmlformats.org/markup-compatibility/2006">
          <mc:Choice Requires="x14">
            <control shapeId="10284" r:id="rId46" name="Check Box 44">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85" r:id="rId47" name="Check Box 45">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86" r:id="rId48" name="Check Box 46">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87" r:id="rId49" name="Check Box 47">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88" r:id="rId50" name="Check Box 48">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89" r:id="rId51" name="Check Box 49">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90" r:id="rId52" name="Check Box 50">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91" r:id="rId53" name="Check Box 51">
              <controlPr defaultSize="0" autoFill="0" autoLine="0" autoPict="0">
                <anchor moveWithCells="1">
                  <from>
                    <xdr:col>1</xdr:col>
                    <xdr:colOff>295275</xdr:colOff>
                    <xdr:row>50</xdr:row>
                    <xdr:rowOff>0</xdr:rowOff>
                  </from>
                  <to>
                    <xdr:col>1</xdr:col>
                    <xdr:colOff>600075</xdr:colOff>
                    <xdr:row>51</xdr:row>
                    <xdr:rowOff>28575</xdr:rowOff>
                  </to>
                </anchor>
              </controlPr>
            </control>
          </mc:Choice>
        </mc:AlternateContent>
        <mc:AlternateContent xmlns:mc="http://schemas.openxmlformats.org/markup-compatibility/2006">
          <mc:Choice Requires="x14">
            <control shapeId="10292" r:id="rId54" name="Check Box 52">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3" r:id="rId55" name="Check Box 53">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4" r:id="rId56" name="Check Box 54">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5" r:id="rId57" name="Check Box 55">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6" r:id="rId58" name="Check Box 56">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7" r:id="rId59" name="Check Box 57">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8" r:id="rId60" name="Check Box 58">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299" r:id="rId61" name="Check Box 59">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0" r:id="rId62" name="Check Box 60">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1" r:id="rId63" name="Check Box 61">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2" r:id="rId64" name="Check Box 62">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3" r:id="rId65" name="Check Box 63">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4" r:id="rId66" name="Check Box 64">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0305" r:id="rId67" name="Check Box 65">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06" r:id="rId68" name="Check Box 66">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07" r:id="rId69" name="Check Box 67">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08" r:id="rId70" name="Check Box 68">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09" r:id="rId71" name="Check Box 69">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0" r:id="rId72" name="Check Box 70">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1" r:id="rId73" name="Check Box 71">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2" r:id="rId74" name="Check Box 72">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3" r:id="rId75" name="Check Box 73">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4" r:id="rId76" name="Check Box 74">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5" r:id="rId77" name="Check Box 75">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6" r:id="rId78" name="Check Box 76">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7" r:id="rId79" name="Check Box 77">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8" r:id="rId80" name="Check Box 78">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19" r:id="rId81" name="Check Box 79">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20" r:id="rId82" name="Check Box 80">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21" r:id="rId83" name="Check Box 81">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22" r:id="rId84" name="Check Box 82">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0323" r:id="rId85" name="Check Box 83">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4" r:id="rId86" name="Check Box 84">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5" r:id="rId87" name="Check Box 85">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6" r:id="rId88" name="Check Box 86">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7" r:id="rId89" name="Check Box 87">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8" r:id="rId90" name="Check Box 88">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29" r:id="rId91" name="Check Box 89">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0" r:id="rId92" name="Check Box 90">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1" r:id="rId93" name="Check Box 91">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2" r:id="rId94" name="Check Box 92">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3" r:id="rId95" name="Check Box 93">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4" r:id="rId96" name="Check Box 94">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5" r:id="rId97" name="Check Box 95">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6" r:id="rId98" name="Check Box 96">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7" r:id="rId99" name="Check Box 97">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8" r:id="rId100" name="Check Box 98">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39" r:id="rId101" name="Check Box 99">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40" r:id="rId102" name="Check Box 100">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341" r:id="rId103" name="Check Box 101">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2" r:id="rId104" name="Check Box 102">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3" r:id="rId105" name="Check Box 103">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4" r:id="rId106" name="Check Box 104">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5" r:id="rId107" name="Check Box 105">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6" r:id="rId108" name="Check Box 106">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7" r:id="rId109" name="Check Box 107">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8" r:id="rId110" name="Check Box 108">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49" r:id="rId111" name="Check Box 109">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0" r:id="rId112" name="Check Box 110">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1" r:id="rId113" name="Check Box 111">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2" r:id="rId114" name="Check Box 112">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3" r:id="rId115" name="Check Box 113">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4" r:id="rId116" name="Check Box 114">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5" r:id="rId117" name="Check Box 115">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6" r:id="rId118" name="Check Box 116">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7" r:id="rId119" name="Check Box 117">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8" r:id="rId120" name="Check Box 118">
              <controlPr defaultSize="0" autoFill="0" autoLine="0" autoPict="0">
                <anchor moveWithCells="1">
                  <from>
                    <xdr:col>1</xdr:col>
                    <xdr:colOff>295275</xdr:colOff>
                    <xdr:row>55</xdr:row>
                    <xdr:rowOff>0</xdr:rowOff>
                  </from>
                  <to>
                    <xdr:col>1</xdr:col>
                    <xdr:colOff>600075</xdr:colOff>
                    <xdr:row>56</xdr:row>
                    <xdr:rowOff>28575</xdr:rowOff>
                  </to>
                </anchor>
              </controlPr>
            </control>
          </mc:Choice>
        </mc:AlternateContent>
        <mc:AlternateContent xmlns:mc="http://schemas.openxmlformats.org/markup-compatibility/2006">
          <mc:Choice Requires="x14">
            <control shapeId="10359" r:id="rId121" name="Check Box 119">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0" r:id="rId122" name="Check Box 120">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1" r:id="rId123" name="Check Box 121">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2" r:id="rId124" name="Check Box 122">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3" r:id="rId125" name="Check Box 123">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4" r:id="rId126" name="Check Box 124">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5" r:id="rId127" name="Check Box 125">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6" r:id="rId128" name="Check Box 126">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7" r:id="rId129" name="Check Box 127">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8" r:id="rId130" name="Check Box 128">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69" r:id="rId131" name="Check Box 129">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0" r:id="rId132" name="Check Box 130">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1" r:id="rId133" name="Check Box 131">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2" r:id="rId134" name="Check Box 132">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3" r:id="rId135" name="Check Box 133">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4" r:id="rId136" name="Check Box 134">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5" r:id="rId137" name="Check Box 135">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6" r:id="rId138" name="Check Box 136">
              <controlPr defaultSize="0" autoFill="0" autoLine="0" autoPict="0">
                <anchor moveWithCells="1">
                  <from>
                    <xdr:col>1</xdr:col>
                    <xdr:colOff>295275</xdr:colOff>
                    <xdr:row>56</xdr:row>
                    <xdr:rowOff>0</xdr:rowOff>
                  </from>
                  <to>
                    <xdr:col>1</xdr:col>
                    <xdr:colOff>600075</xdr:colOff>
                    <xdr:row>57</xdr:row>
                    <xdr:rowOff>28575</xdr:rowOff>
                  </to>
                </anchor>
              </controlPr>
            </control>
          </mc:Choice>
        </mc:AlternateContent>
        <mc:AlternateContent xmlns:mc="http://schemas.openxmlformats.org/markup-compatibility/2006">
          <mc:Choice Requires="x14">
            <control shapeId="10377" r:id="rId139" name="Check Box 137">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78" r:id="rId140" name="Check Box 138">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79" r:id="rId141" name="Check Box 139">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0" r:id="rId142" name="Check Box 140">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1" r:id="rId143" name="Check Box 141">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2" r:id="rId144" name="Check Box 142">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3" r:id="rId145" name="Check Box 143">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4" r:id="rId146" name="Check Box 144">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5" r:id="rId147" name="Check Box 145">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6" r:id="rId148" name="Check Box 146">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7" r:id="rId149" name="Check Box 147">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8" r:id="rId150" name="Check Box 148">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89" r:id="rId151" name="Check Box 149">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0" r:id="rId152" name="Check Box 150">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1" r:id="rId153" name="Check Box 151">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2" r:id="rId154" name="Check Box 152">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3" r:id="rId155" name="Check Box 153">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4" r:id="rId156" name="Check Box 154">
              <controlPr defaultSize="0" autoFill="0" autoLine="0" autoPict="0">
                <anchor moveWithCells="1">
                  <from>
                    <xdr:col>1</xdr:col>
                    <xdr:colOff>295275</xdr:colOff>
                    <xdr:row>57</xdr:row>
                    <xdr:rowOff>0</xdr:rowOff>
                  </from>
                  <to>
                    <xdr:col>1</xdr:col>
                    <xdr:colOff>600075</xdr:colOff>
                    <xdr:row>58</xdr:row>
                    <xdr:rowOff>28575</xdr:rowOff>
                  </to>
                </anchor>
              </controlPr>
            </control>
          </mc:Choice>
        </mc:AlternateContent>
        <mc:AlternateContent xmlns:mc="http://schemas.openxmlformats.org/markup-compatibility/2006">
          <mc:Choice Requires="x14">
            <control shapeId="10395" r:id="rId157" name="Check Box 155">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396" r:id="rId158" name="Check Box 156">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397" r:id="rId159" name="Check Box 157">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398" r:id="rId160" name="Check Box 158">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399" r:id="rId161" name="Check Box 159">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0" r:id="rId162" name="Check Box 160">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1" r:id="rId163" name="Check Box 161">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2" r:id="rId164" name="Check Box 162">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3" r:id="rId165" name="Check Box 163">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4" r:id="rId166" name="Check Box 164">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5" r:id="rId167" name="Check Box 165">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6" r:id="rId168" name="Check Box 166">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7" r:id="rId169" name="Check Box 167">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8" r:id="rId170" name="Check Box 168">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09" r:id="rId171" name="Check Box 169">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0" r:id="rId172" name="Check Box 170">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1" r:id="rId173" name="Check Box 171">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2" r:id="rId174" name="Check Box 172">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3" r:id="rId175" name="Check Box 173">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4" r:id="rId176" name="Check Box 174">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5" r:id="rId177" name="Check Box 175">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6" r:id="rId178" name="Check Box 176">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7" r:id="rId179" name="Check Box 177">
              <controlPr defaultSize="0" autoFill="0" autoLine="0" autoPict="0">
                <anchor moveWithCells="1">
                  <from>
                    <xdr:col>1</xdr:col>
                    <xdr:colOff>295275</xdr:colOff>
                    <xdr:row>58</xdr:row>
                    <xdr:rowOff>0</xdr:rowOff>
                  </from>
                  <to>
                    <xdr:col>1</xdr:col>
                    <xdr:colOff>600075</xdr:colOff>
                    <xdr:row>59</xdr:row>
                    <xdr:rowOff>28575</xdr:rowOff>
                  </to>
                </anchor>
              </controlPr>
            </control>
          </mc:Choice>
        </mc:AlternateContent>
        <mc:AlternateContent xmlns:mc="http://schemas.openxmlformats.org/markup-compatibility/2006">
          <mc:Choice Requires="x14">
            <control shapeId="10418" r:id="rId180" name="Check Box 178">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19" r:id="rId181" name="Check Box 179">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0" r:id="rId182" name="Check Box 180">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1" r:id="rId183" name="Check Box 181">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2" r:id="rId184" name="Check Box 182">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3" r:id="rId185" name="Check Box 183">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4" r:id="rId186" name="Check Box 184">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5" r:id="rId187" name="Check Box 185">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6" r:id="rId188" name="Check Box 186">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7" r:id="rId189" name="Check Box 187">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8" r:id="rId190" name="Check Box 188">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29" r:id="rId191" name="Check Box 189">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0" r:id="rId192" name="Check Box 190">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1" r:id="rId193" name="Check Box 191">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2" r:id="rId194" name="Check Box 192">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3" r:id="rId195" name="Check Box 193">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4" r:id="rId196" name="Check Box 194">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5" r:id="rId197" name="Check Box 195">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6" r:id="rId198" name="Check Box 196">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7" r:id="rId199" name="Check Box 197">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8" r:id="rId200" name="Check Box 198">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39" r:id="rId201" name="Check Box 199">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40" r:id="rId202" name="Check Box 200">
              <controlPr defaultSize="0" autoFill="0" autoLine="0" autoPict="0">
                <anchor moveWithCells="1">
                  <from>
                    <xdr:col>1</xdr:col>
                    <xdr:colOff>295275</xdr:colOff>
                    <xdr:row>59</xdr:row>
                    <xdr:rowOff>0</xdr:rowOff>
                  </from>
                  <to>
                    <xdr:col>1</xdr:col>
                    <xdr:colOff>600075</xdr:colOff>
                    <xdr:row>60</xdr:row>
                    <xdr:rowOff>28575</xdr:rowOff>
                  </to>
                </anchor>
              </controlPr>
            </control>
          </mc:Choice>
        </mc:AlternateContent>
        <mc:AlternateContent xmlns:mc="http://schemas.openxmlformats.org/markup-compatibility/2006">
          <mc:Choice Requires="x14">
            <control shapeId="10441" r:id="rId203" name="Check Box 201">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2" r:id="rId204" name="Check Box 202">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3" r:id="rId205" name="Check Box 203">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4" r:id="rId206" name="Check Box 204">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5" r:id="rId207" name="Check Box 205">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6" r:id="rId208" name="Check Box 206">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7" r:id="rId209" name="Check Box 207">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8" r:id="rId210" name="Check Box 208">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49" r:id="rId211" name="Check Box 209">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0" r:id="rId212" name="Check Box 210">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1" r:id="rId213" name="Check Box 211">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2" r:id="rId214" name="Check Box 212">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3" r:id="rId215" name="Check Box 213">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4" r:id="rId216" name="Check Box 214">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5" r:id="rId217" name="Check Box 215">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6" r:id="rId218" name="Check Box 216">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7" r:id="rId219" name="Check Box 217">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8" r:id="rId220" name="Check Box 218">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59" r:id="rId221" name="Check Box 219">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60" r:id="rId222" name="Check Box 220">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61" r:id="rId223" name="Check Box 221">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62" r:id="rId224" name="Check Box 222">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63" r:id="rId225" name="Check Box 223">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0464" r:id="rId226" name="Check Box 224">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65" r:id="rId227" name="Check Box 225">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66" r:id="rId228" name="Check Box 226">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67" r:id="rId229" name="Check Box 227">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68" r:id="rId230" name="Check Box 228">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69" r:id="rId231" name="Check Box 229">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0" r:id="rId232" name="Check Box 230">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1" r:id="rId233" name="Check Box 231">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2" r:id="rId234" name="Check Box 232">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3" r:id="rId235" name="Check Box 233">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4" r:id="rId236" name="Check Box 234">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5" r:id="rId237" name="Check Box 235">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6" r:id="rId238" name="Check Box 236">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7" r:id="rId239" name="Check Box 237">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8" r:id="rId240" name="Check Box 238">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79" r:id="rId241" name="Check Box 239">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0" r:id="rId242" name="Check Box 240">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1" r:id="rId243" name="Check Box 241">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2" r:id="rId244" name="Check Box 242">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3" r:id="rId245" name="Check Box 243">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4" r:id="rId246" name="Check Box 244">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5" r:id="rId247" name="Check Box 245">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6" r:id="rId248" name="Check Box 246">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0487" r:id="rId249" name="Check Box 247">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88" r:id="rId250" name="Check Box 248">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89" r:id="rId251" name="Check Box 249">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0" r:id="rId252" name="Check Box 250">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1" r:id="rId253" name="Check Box 251">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2" r:id="rId254" name="Check Box 252">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3" r:id="rId255" name="Check Box 253">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4" r:id="rId256" name="Check Box 254">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5" r:id="rId257" name="Check Box 255">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6" r:id="rId258" name="Check Box 256">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7" r:id="rId259" name="Check Box 257">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8" r:id="rId260" name="Check Box 258">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499" r:id="rId261" name="Check Box 259">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0" r:id="rId262" name="Check Box 260">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1" r:id="rId263" name="Check Box 261">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2" r:id="rId264" name="Check Box 262">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3" r:id="rId265" name="Check Box 263">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4" r:id="rId266" name="Check Box 264">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5" r:id="rId267" name="Check Box 265">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6" r:id="rId268" name="Check Box 266">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7" r:id="rId269" name="Check Box 267">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8" r:id="rId270" name="Check Box 268">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09" r:id="rId271" name="Check Box 269">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0" r:id="rId272" name="Check Box 270">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1" r:id="rId273" name="Check Box 271">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2" r:id="rId274" name="Check Box 272">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3" r:id="rId275" name="Check Box 273">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4" r:id="rId276" name="Check Box 274">
              <controlPr defaultSize="0" autoFill="0" autoLine="0" autoPict="0">
                <anchor moveWithCells="1">
                  <from>
                    <xdr:col>1</xdr:col>
                    <xdr:colOff>295275</xdr:colOff>
                    <xdr:row>62</xdr:row>
                    <xdr:rowOff>0</xdr:rowOff>
                  </from>
                  <to>
                    <xdr:col>1</xdr:col>
                    <xdr:colOff>600075</xdr:colOff>
                    <xdr:row>62</xdr:row>
                    <xdr:rowOff>219075</xdr:rowOff>
                  </to>
                </anchor>
              </controlPr>
            </control>
          </mc:Choice>
        </mc:AlternateContent>
        <mc:AlternateContent xmlns:mc="http://schemas.openxmlformats.org/markup-compatibility/2006">
          <mc:Choice Requires="x14">
            <control shapeId="10515" r:id="rId277" name="Check Box 275">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16" r:id="rId278" name="Check Box 276">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17" r:id="rId279" name="Check Box 277">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18" r:id="rId280" name="Check Box 278">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19" r:id="rId281" name="Check Box 279">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0" r:id="rId282" name="Check Box 280">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1" r:id="rId283" name="Check Box 281">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2" r:id="rId284" name="Check Box 282">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3" r:id="rId285" name="Check Box 283">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4" r:id="rId286" name="Check Box 284">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5" r:id="rId287" name="Check Box 285">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6" r:id="rId288" name="Check Box 286">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7" r:id="rId289" name="Check Box 287">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8" r:id="rId290" name="Check Box 288">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29" r:id="rId291" name="Check Box 289">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0" r:id="rId292" name="Check Box 290">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1" r:id="rId293" name="Check Box 291">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2" r:id="rId294" name="Check Box 292">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3" r:id="rId295" name="Check Box 293">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4" r:id="rId296" name="Check Box 294">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5" r:id="rId297" name="Check Box 295">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6" r:id="rId298" name="Check Box 296">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7" r:id="rId299" name="Check Box 297">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8" r:id="rId300" name="Check Box 298">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39" r:id="rId301" name="Check Box 299">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40" r:id="rId302" name="Check Box 300">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41" r:id="rId303" name="Check Box 301">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42" r:id="rId304" name="Check Box 302">
              <controlPr defaultSize="0" autoFill="0" autoLine="0" autoPict="0">
                <anchor moveWithCells="1">
                  <from>
                    <xdr:col>1</xdr:col>
                    <xdr:colOff>295275</xdr:colOff>
                    <xdr:row>63</xdr:row>
                    <xdr:rowOff>0</xdr:rowOff>
                  </from>
                  <to>
                    <xdr:col>1</xdr:col>
                    <xdr:colOff>600075</xdr:colOff>
                    <xdr:row>64</xdr:row>
                    <xdr:rowOff>28575</xdr:rowOff>
                  </to>
                </anchor>
              </controlPr>
            </control>
          </mc:Choice>
        </mc:AlternateContent>
        <mc:AlternateContent xmlns:mc="http://schemas.openxmlformats.org/markup-compatibility/2006">
          <mc:Choice Requires="x14">
            <control shapeId="10543" r:id="rId305" name="Check Box 303">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4" r:id="rId306" name="Check Box 304">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5" r:id="rId307" name="Check Box 305">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6" r:id="rId308" name="Check Box 306">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7" r:id="rId309" name="Check Box 307">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8" r:id="rId310" name="Check Box 308">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49" r:id="rId311" name="Check Box 309">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0" r:id="rId312" name="Check Box 310">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1" r:id="rId313" name="Check Box 311">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2" r:id="rId314" name="Check Box 312">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3" r:id="rId315" name="Check Box 313">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4" r:id="rId316" name="Check Box 314">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5" r:id="rId317" name="Check Box 315">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6" r:id="rId318" name="Check Box 316">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7" r:id="rId319" name="Check Box 317">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8" r:id="rId320" name="Check Box 318">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59" r:id="rId321" name="Check Box 319">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0" r:id="rId322" name="Check Box 320">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1" r:id="rId323" name="Check Box 321">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2" r:id="rId324" name="Check Box 322">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3" r:id="rId325" name="Check Box 323">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4" r:id="rId326" name="Check Box 324">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5" r:id="rId327" name="Check Box 325">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6" r:id="rId328" name="Check Box 326">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7" r:id="rId329" name="Check Box 327">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8" r:id="rId330" name="Check Box 328">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69" r:id="rId331" name="Check Box 329">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0" r:id="rId332" name="Check Box 330">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1" r:id="rId333" name="Check Box 331">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2" r:id="rId334" name="Check Box 332">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3" r:id="rId335" name="Check Box 333">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4" r:id="rId336" name="Check Box 334">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5" r:id="rId337" name="Check Box 335">
              <controlPr defaultSize="0" autoFill="0" autoLine="0" autoPict="0">
                <anchor moveWithCells="1">
                  <from>
                    <xdr:col>1</xdr:col>
                    <xdr:colOff>295275</xdr:colOff>
                    <xdr:row>64</xdr:row>
                    <xdr:rowOff>0</xdr:rowOff>
                  </from>
                  <to>
                    <xdr:col>1</xdr:col>
                    <xdr:colOff>600075</xdr:colOff>
                    <xdr:row>65</xdr:row>
                    <xdr:rowOff>28575</xdr:rowOff>
                  </to>
                </anchor>
              </controlPr>
            </control>
          </mc:Choice>
        </mc:AlternateContent>
        <mc:AlternateContent xmlns:mc="http://schemas.openxmlformats.org/markup-compatibility/2006">
          <mc:Choice Requires="x14">
            <control shapeId="10576" r:id="rId338" name="Check Box 336">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577" r:id="rId339" name="Check Box 337">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578" r:id="rId340" name="Check Box 338">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579" r:id="rId341" name="Check Box 339">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580" r:id="rId342" name="Check Box 340">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581" r:id="rId343" name="Check Box 341">
              <controlPr defaultSize="0" autoFill="0" autoLine="0" autoPict="0">
                <anchor moveWithCells="1">
                  <from>
                    <xdr:col>2</xdr:col>
                    <xdr:colOff>295275</xdr:colOff>
                    <xdr:row>39</xdr:row>
                    <xdr:rowOff>0</xdr:rowOff>
                  </from>
                  <to>
                    <xdr:col>2</xdr:col>
                    <xdr:colOff>600075</xdr:colOff>
                    <xdr:row>40</xdr:row>
                    <xdr:rowOff>28575</xdr:rowOff>
                  </to>
                </anchor>
              </controlPr>
            </control>
          </mc:Choice>
        </mc:AlternateContent>
        <mc:AlternateContent xmlns:mc="http://schemas.openxmlformats.org/markup-compatibility/2006">
          <mc:Choice Requires="x14">
            <control shapeId="10582" r:id="rId344" name="Check Box 342">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3" r:id="rId345" name="Check Box 343">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4" r:id="rId346" name="Check Box 344">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5" r:id="rId347" name="Check Box 345">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6" r:id="rId348" name="Check Box 346">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7" r:id="rId349" name="Check Box 347">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8" r:id="rId350" name="Check Box 348">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89" r:id="rId351" name="Check Box 349">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0" r:id="rId352" name="Check Box 350">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1" r:id="rId353" name="Check Box 351">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2" r:id="rId354" name="Check Box 352">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3" r:id="rId355" name="Check Box 353">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4" r:id="rId356" name="Check Box 354">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5" r:id="rId357" name="Check Box 355">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6" r:id="rId358" name="Check Box 356">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7" r:id="rId359" name="Check Box 357">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8" r:id="rId360" name="Check Box 358">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599" r:id="rId361" name="Check Box 359">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0600" r:id="rId362" name="Check Box 360">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1" r:id="rId363" name="Check Box 361">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2" r:id="rId364" name="Check Box 362">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3" r:id="rId365" name="Check Box 363">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4" r:id="rId366" name="Check Box 364">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5" r:id="rId367" name="Check Box 365">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6" r:id="rId368" name="Check Box 366">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7" r:id="rId369" name="Check Box 367">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8" r:id="rId370" name="Check Box 368">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09" r:id="rId371" name="Check Box 369">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0" r:id="rId372" name="Check Box 370">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1" r:id="rId373" name="Check Box 371">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2" r:id="rId374" name="Check Box 372">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3" r:id="rId375" name="Check Box 373">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4" r:id="rId376" name="Check Box 374">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5" r:id="rId377" name="Check Box 375">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6" r:id="rId378" name="Check Box 376">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7" r:id="rId379" name="Check Box 377">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0618" r:id="rId380" name="Check Box 378">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19" r:id="rId381" name="Check Box 379">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0" r:id="rId382" name="Check Box 380">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1" r:id="rId383" name="Check Box 381">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2" r:id="rId384" name="Check Box 382">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3" r:id="rId385" name="Check Box 383">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4" r:id="rId386" name="Check Box 384">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5" r:id="rId387" name="Check Box 385">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6" r:id="rId388" name="Check Box 386">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7" r:id="rId389" name="Check Box 387">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8" r:id="rId390" name="Check Box 388">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29" r:id="rId391" name="Check Box 389">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0" r:id="rId392" name="Check Box 390">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1" r:id="rId393" name="Check Box 391">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2" r:id="rId394" name="Check Box 392">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3" r:id="rId395" name="Check Box 393">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4" r:id="rId396" name="Check Box 394">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5" r:id="rId397" name="Check Box 395">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6" r:id="rId398" name="Check Box 396">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7" r:id="rId399" name="Check Box 397">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8" r:id="rId400" name="Check Box 398">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39" r:id="rId401" name="Check Box 399">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0" r:id="rId402" name="Check Box 400">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1" r:id="rId403" name="Check Box 401">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2" r:id="rId404" name="Check Box 402">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3" r:id="rId405" name="Check Box 403">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4" r:id="rId406" name="Check Box 404">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5" r:id="rId407" name="Check Box 405">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6" r:id="rId408" name="Check Box 406">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7" r:id="rId409" name="Check Box 407">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8" r:id="rId410" name="Check Box 408">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49" r:id="rId411" name="Check Box 409">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50" r:id="rId412" name="Check Box 410">
              <controlPr defaultSize="0" autoFill="0" autoLine="0" autoPict="0">
                <anchor moveWithCells="1">
                  <from>
                    <xdr:col>1</xdr:col>
                    <xdr:colOff>295275</xdr:colOff>
                    <xdr:row>65</xdr:row>
                    <xdr:rowOff>0</xdr:rowOff>
                  </from>
                  <to>
                    <xdr:col>1</xdr:col>
                    <xdr:colOff>600075</xdr:colOff>
                    <xdr:row>66</xdr:row>
                    <xdr:rowOff>28575</xdr:rowOff>
                  </to>
                </anchor>
              </controlPr>
            </control>
          </mc:Choice>
        </mc:AlternateContent>
        <mc:AlternateContent xmlns:mc="http://schemas.openxmlformats.org/markup-compatibility/2006">
          <mc:Choice Requires="x14">
            <control shapeId="10651" r:id="rId413" name="Check Box 411">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52" r:id="rId414" name="Check Box 412">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53" r:id="rId415" name="Check Box 413">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54" r:id="rId416" name="Check Box 414">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55" r:id="rId417" name="Check Box 415">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56" r:id="rId418" name="Check Box 416">
              <controlPr defaultSize="0" autoFill="0" autoLine="0" autoPict="0">
                <anchor moveWithCells="1">
                  <from>
                    <xdr:col>1</xdr:col>
                    <xdr:colOff>295275</xdr:colOff>
                    <xdr:row>9</xdr:row>
                    <xdr:rowOff>0</xdr:rowOff>
                  </from>
                  <to>
                    <xdr:col>1</xdr:col>
                    <xdr:colOff>600075</xdr:colOff>
                    <xdr:row>10</xdr:row>
                    <xdr:rowOff>28575</xdr:rowOff>
                  </to>
                </anchor>
              </controlPr>
            </control>
          </mc:Choice>
        </mc:AlternateContent>
        <mc:AlternateContent xmlns:mc="http://schemas.openxmlformats.org/markup-compatibility/2006">
          <mc:Choice Requires="x14">
            <control shapeId="10657" r:id="rId419" name="Check Box 417">
              <controlPr defaultSize="0" autoFill="0" autoLine="0" autoPict="0">
                <anchor moveWithCells="1">
                  <from>
                    <xdr:col>2</xdr:col>
                    <xdr:colOff>295275</xdr:colOff>
                    <xdr:row>10</xdr:row>
                    <xdr:rowOff>0</xdr:rowOff>
                  </from>
                  <to>
                    <xdr:col>2</xdr:col>
                    <xdr:colOff>600075</xdr:colOff>
                    <xdr:row>11</xdr:row>
                    <xdr:rowOff>19050</xdr:rowOff>
                  </to>
                </anchor>
              </controlPr>
            </control>
          </mc:Choice>
        </mc:AlternateContent>
        <mc:AlternateContent xmlns:mc="http://schemas.openxmlformats.org/markup-compatibility/2006">
          <mc:Choice Requires="x14">
            <control shapeId="10658" r:id="rId420" name="Check Box 418">
              <controlPr defaultSize="0" autoFill="0" autoLine="0" autoPict="0">
                <anchor moveWithCells="1">
                  <from>
                    <xdr:col>2</xdr:col>
                    <xdr:colOff>295275</xdr:colOff>
                    <xdr:row>10</xdr:row>
                    <xdr:rowOff>190500</xdr:rowOff>
                  </from>
                  <to>
                    <xdr:col>2</xdr:col>
                    <xdr:colOff>600075</xdr:colOff>
                    <xdr:row>12</xdr:row>
                    <xdr:rowOff>9525</xdr:rowOff>
                  </to>
                </anchor>
              </controlPr>
            </control>
          </mc:Choice>
        </mc:AlternateContent>
        <mc:AlternateContent xmlns:mc="http://schemas.openxmlformats.org/markup-compatibility/2006">
          <mc:Choice Requires="x14">
            <control shapeId="10659" r:id="rId421" name="Check Box 419">
              <controlPr defaultSize="0" autoFill="0" autoLine="0" autoPict="0">
                <anchor moveWithCells="1">
                  <from>
                    <xdr:col>2</xdr:col>
                    <xdr:colOff>295275</xdr:colOff>
                    <xdr:row>11</xdr:row>
                    <xdr:rowOff>190500</xdr:rowOff>
                  </from>
                  <to>
                    <xdr:col>2</xdr:col>
                    <xdr:colOff>600075</xdr:colOff>
                    <xdr:row>13</xdr:row>
                    <xdr:rowOff>9525</xdr:rowOff>
                  </to>
                </anchor>
              </controlPr>
            </control>
          </mc:Choice>
        </mc:AlternateContent>
        <mc:AlternateContent xmlns:mc="http://schemas.openxmlformats.org/markup-compatibility/2006">
          <mc:Choice Requires="x14">
            <control shapeId="10660" r:id="rId422" name="Check Box 420">
              <controlPr defaultSize="0" autoFill="0" autoLine="0" autoPict="0">
                <anchor moveWithCells="1">
                  <from>
                    <xdr:col>2</xdr:col>
                    <xdr:colOff>295275</xdr:colOff>
                    <xdr:row>12</xdr:row>
                    <xdr:rowOff>190500</xdr:rowOff>
                  </from>
                  <to>
                    <xdr:col>2</xdr:col>
                    <xdr:colOff>600075</xdr:colOff>
                    <xdr:row>14</xdr:row>
                    <xdr:rowOff>9525</xdr:rowOff>
                  </to>
                </anchor>
              </controlPr>
            </control>
          </mc:Choice>
        </mc:AlternateContent>
        <mc:AlternateContent xmlns:mc="http://schemas.openxmlformats.org/markup-compatibility/2006">
          <mc:Choice Requires="x14">
            <control shapeId="10661" r:id="rId423" name="Check Box 421">
              <controlPr defaultSize="0" autoFill="0" autoLine="0" autoPict="0">
                <anchor moveWithCells="1">
                  <from>
                    <xdr:col>2</xdr:col>
                    <xdr:colOff>295275</xdr:colOff>
                    <xdr:row>13</xdr:row>
                    <xdr:rowOff>190500</xdr:rowOff>
                  </from>
                  <to>
                    <xdr:col>2</xdr:col>
                    <xdr:colOff>600075</xdr:colOff>
                    <xdr:row>15</xdr:row>
                    <xdr:rowOff>9525</xdr:rowOff>
                  </to>
                </anchor>
              </controlPr>
            </control>
          </mc:Choice>
        </mc:AlternateContent>
        <mc:AlternateContent xmlns:mc="http://schemas.openxmlformats.org/markup-compatibility/2006">
          <mc:Choice Requires="x14">
            <control shapeId="10662" r:id="rId424" name="Check Box 422">
              <controlPr defaultSize="0" autoFill="0" autoLine="0" autoPict="0">
                <anchor moveWithCells="1">
                  <from>
                    <xdr:col>2</xdr:col>
                    <xdr:colOff>295275</xdr:colOff>
                    <xdr:row>14</xdr:row>
                    <xdr:rowOff>190500</xdr:rowOff>
                  </from>
                  <to>
                    <xdr:col>2</xdr:col>
                    <xdr:colOff>600075</xdr:colOff>
                    <xdr:row>16</xdr:row>
                    <xdr:rowOff>9525</xdr:rowOff>
                  </to>
                </anchor>
              </controlPr>
            </control>
          </mc:Choice>
        </mc:AlternateContent>
        <mc:AlternateContent xmlns:mc="http://schemas.openxmlformats.org/markup-compatibility/2006">
          <mc:Choice Requires="x14">
            <control shapeId="10663" r:id="rId425" name="Check Box 423">
              <controlPr defaultSize="0" autoFill="0" autoLine="0" autoPict="0">
                <anchor moveWithCells="1">
                  <from>
                    <xdr:col>2</xdr:col>
                    <xdr:colOff>295275</xdr:colOff>
                    <xdr:row>15</xdr:row>
                    <xdr:rowOff>190500</xdr:rowOff>
                  </from>
                  <to>
                    <xdr:col>2</xdr:col>
                    <xdr:colOff>600075</xdr:colOff>
                    <xdr:row>17</xdr:row>
                    <xdr:rowOff>9525</xdr:rowOff>
                  </to>
                </anchor>
              </controlPr>
            </control>
          </mc:Choice>
        </mc:AlternateContent>
        <mc:AlternateContent xmlns:mc="http://schemas.openxmlformats.org/markup-compatibility/2006">
          <mc:Choice Requires="x14">
            <control shapeId="10665" r:id="rId426" name="Check Box 425">
              <controlPr defaultSize="0" autoFill="0" autoLine="0" autoPict="0">
                <anchor moveWithCells="1">
                  <from>
                    <xdr:col>1</xdr:col>
                    <xdr:colOff>295275</xdr:colOff>
                    <xdr:row>45</xdr:row>
                    <xdr:rowOff>0</xdr:rowOff>
                  </from>
                  <to>
                    <xdr:col>1</xdr:col>
                    <xdr:colOff>600075</xdr:colOff>
                    <xdr:row>46</xdr:row>
                    <xdr:rowOff>28575</xdr:rowOff>
                  </to>
                </anchor>
              </controlPr>
            </control>
          </mc:Choice>
        </mc:AlternateContent>
        <mc:AlternateContent xmlns:mc="http://schemas.openxmlformats.org/markup-compatibility/2006">
          <mc:Choice Requires="x14">
            <control shapeId="10666" r:id="rId427" name="Check Box 426">
              <controlPr defaultSize="0" autoFill="0" autoLine="0" autoPict="0">
                <anchor moveWithCells="1">
                  <from>
                    <xdr:col>1</xdr:col>
                    <xdr:colOff>295275</xdr:colOff>
                    <xdr:row>45</xdr:row>
                    <xdr:rowOff>0</xdr:rowOff>
                  </from>
                  <to>
                    <xdr:col>1</xdr:col>
                    <xdr:colOff>600075</xdr:colOff>
                    <xdr:row>46</xdr:row>
                    <xdr:rowOff>28575</xdr:rowOff>
                  </to>
                </anchor>
              </controlPr>
            </control>
          </mc:Choice>
        </mc:AlternateContent>
        <mc:AlternateContent xmlns:mc="http://schemas.openxmlformats.org/markup-compatibility/2006">
          <mc:Choice Requires="x14">
            <control shapeId="10667" r:id="rId428" name="Check Box 427">
              <controlPr defaultSize="0" autoFill="0" autoLine="0" autoPict="0">
                <anchor moveWithCells="1">
                  <from>
                    <xdr:col>1</xdr:col>
                    <xdr:colOff>295275</xdr:colOff>
                    <xdr:row>45</xdr:row>
                    <xdr:rowOff>0</xdr:rowOff>
                  </from>
                  <to>
                    <xdr:col>1</xdr:col>
                    <xdr:colOff>600075</xdr:colOff>
                    <xdr:row>46</xdr:row>
                    <xdr:rowOff>28575</xdr:rowOff>
                  </to>
                </anchor>
              </controlPr>
            </control>
          </mc:Choice>
        </mc:AlternateContent>
        <mc:AlternateContent xmlns:mc="http://schemas.openxmlformats.org/markup-compatibility/2006">
          <mc:Choice Requires="x14">
            <control shapeId="10668" r:id="rId429" name="Check Box 428">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69" r:id="rId430" name="Check Box 429">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0" r:id="rId431" name="Check Box 430">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1" r:id="rId432" name="Check Box 431">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2" r:id="rId433" name="Check Box 432">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3" r:id="rId434" name="Check Box 433">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4" r:id="rId435" name="Check Box 434">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5" r:id="rId436" name="Check Box 435">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6" r:id="rId437" name="Check Box 436">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7" r:id="rId438" name="Check Box 437">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8" r:id="rId439" name="Check Box 438">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79" r:id="rId440" name="Check Box 439">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0" r:id="rId441" name="Check Box 440">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1" r:id="rId442" name="Check Box 441">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2" r:id="rId443" name="Check Box 442">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3" r:id="rId444" name="Check Box 443">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4" r:id="rId445" name="Check Box 444">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5" r:id="rId446" name="Check Box 445">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6" r:id="rId447" name="Check Box 446">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7" r:id="rId448" name="Check Box 447">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8" r:id="rId449" name="Check Box 448">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89" r:id="rId450" name="Check Box 449">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0" r:id="rId451" name="Check Box 450">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1" r:id="rId452" name="Check Box 451">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2" r:id="rId453" name="Check Box 452">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3" r:id="rId454" name="Check Box 453">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4" r:id="rId455" name="Check Box 454">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5" r:id="rId456" name="Check Box 455">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6" r:id="rId457" name="Check Box 456">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7" r:id="rId458" name="Check Box 457">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8" r:id="rId459" name="Check Box 458">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699" r:id="rId460" name="Check Box 459">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0" r:id="rId461" name="Check Box 460">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1" r:id="rId462" name="Check Box 461">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2" r:id="rId463" name="Check Box 462">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3" r:id="rId464" name="Check Box 463">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4" r:id="rId465" name="Check Box 464">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5" r:id="rId466" name="Check Box 465">
              <controlPr defaultSize="0" autoFill="0" autoLine="0" autoPict="0">
                <anchor moveWithCells="1">
                  <from>
                    <xdr:col>1</xdr:col>
                    <xdr:colOff>295275</xdr:colOff>
                    <xdr:row>66</xdr:row>
                    <xdr:rowOff>0</xdr:rowOff>
                  </from>
                  <to>
                    <xdr:col>1</xdr:col>
                    <xdr:colOff>600075</xdr:colOff>
                    <xdr:row>67</xdr:row>
                    <xdr:rowOff>28575</xdr:rowOff>
                  </to>
                </anchor>
              </controlPr>
            </control>
          </mc:Choice>
        </mc:AlternateContent>
        <mc:AlternateContent xmlns:mc="http://schemas.openxmlformats.org/markup-compatibility/2006">
          <mc:Choice Requires="x14">
            <control shapeId="10706" r:id="rId467" name="Check Box 466">
              <controlPr defaultSize="0" autoFill="0" autoLine="0" autoPict="0">
                <anchor moveWithCells="1">
                  <from>
                    <xdr:col>1</xdr:col>
                    <xdr:colOff>295275</xdr:colOff>
                    <xdr:row>67</xdr:row>
                    <xdr:rowOff>0</xdr:rowOff>
                  </from>
                  <to>
                    <xdr:col>1</xdr:col>
                    <xdr:colOff>600075</xdr:colOff>
                    <xdr:row>68</xdr:row>
                    <xdr:rowOff>28575</xdr:rowOff>
                  </to>
                </anchor>
              </controlPr>
            </control>
          </mc:Choice>
        </mc:AlternateContent>
        <mc:AlternateContent xmlns:mc="http://schemas.openxmlformats.org/markup-compatibility/2006">
          <mc:Choice Requires="x14">
            <control shapeId="10707" r:id="rId468" name="Check Box 467">
              <controlPr defaultSize="0" autoFill="0" autoLine="0" autoPict="0">
                <anchor moveWithCells="1">
                  <from>
                    <xdr:col>1</xdr:col>
                    <xdr:colOff>295275</xdr:colOff>
                    <xdr:row>67</xdr:row>
                    <xdr:rowOff>0</xdr:rowOff>
                  </from>
                  <to>
                    <xdr:col>1</xdr:col>
                    <xdr:colOff>600075</xdr:colOff>
                    <xdr:row>68</xdr:row>
                    <xdr:rowOff>28575</xdr:rowOff>
                  </to>
                </anchor>
              </controlPr>
            </control>
          </mc:Choice>
        </mc:AlternateContent>
        <mc:AlternateContent xmlns:mc="http://schemas.openxmlformats.org/markup-compatibility/2006">
          <mc:Choice Requires="x14">
            <control shapeId="10708" r:id="rId469" name="Check Box 468">
              <controlPr defaultSize="0" autoFill="0" autoLine="0" autoPict="0">
                <anchor moveWithCells="1">
                  <from>
                    <xdr:col>1</xdr:col>
                    <xdr:colOff>295275</xdr:colOff>
                    <xdr:row>67</xdr:row>
                    <xdr:rowOff>0</xdr:rowOff>
                  </from>
                  <to>
                    <xdr:col>1</xdr:col>
                    <xdr:colOff>600075</xdr:colOff>
                    <xdr:row>68</xdr:row>
                    <xdr:rowOff>28575</xdr:rowOff>
                  </to>
                </anchor>
              </controlPr>
            </control>
          </mc:Choice>
        </mc:AlternateContent>
        <mc:AlternateContent xmlns:mc="http://schemas.openxmlformats.org/markup-compatibility/2006">
          <mc:Choice Requires="x14">
            <control shapeId="10709" r:id="rId470" name="Check Box 469">
              <controlPr defaultSize="0" autoFill="0" autoLine="0" autoPict="0">
                <anchor moveWithCells="1">
                  <from>
                    <xdr:col>1</xdr:col>
                    <xdr:colOff>295275</xdr:colOff>
                    <xdr:row>67</xdr:row>
                    <xdr:rowOff>0</xdr:rowOff>
                  </from>
                  <to>
                    <xdr:col>1</xdr:col>
                    <xdr:colOff>600075</xdr:colOff>
                    <xdr:row>68</xdr:row>
                    <xdr:rowOff>28575</xdr:rowOff>
                  </to>
                </anchor>
              </controlPr>
            </control>
          </mc:Choice>
        </mc:AlternateContent>
        <mc:AlternateContent xmlns:mc="http://schemas.openxmlformats.org/markup-compatibility/2006">
          <mc:Choice Requires="x14">
            <control shapeId="10710" r:id="rId471" name="Check Box 470">
              <controlPr defaultSize="0" autoFill="0" autoLine="0" autoPict="0">
                <anchor moveWithCells="1">
                  <from>
                    <xdr:col>1</xdr:col>
                    <xdr:colOff>295275</xdr:colOff>
                    <xdr:row>67</xdr:row>
                    <xdr:rowOff>0</xdr:rowOff>
                  </from>
                  <to>
                    <xdr:col>1</xdr:col>
                    <xdr:colOff>600075</xdr:colOff>
                    <xdr:row>68</xdr:row>
                    <xdr:rowOff>28575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outlinePr summaryRight="0"/>
  </sheetPr>
  <dimension ref="A1:G72"/>
  <sheetViews>
    <sheetView zoomScaleNormal="100" zoomScaleSheetLayoutView="100" workbookViewId="0">
      <selection activeCell="L34" sqref="L34"/>
    </sheetView>
  </sheetViews>
  <sheetFormatPr defaultRowHeight="12.75" customHeight="1" x14ac:dyDescent="0.2"/>
  <cols>
    <col min="1" max="1" width="33.28515625" customWidth="1"/>
    <col min="2" max="3" width="12.85546875" customWidth="1"/>
    <col min="4" max="4" width="10.140625" customWidth="1"/>
    <col min="5" max="5" width="12.85546875" customWidth="1"/>
    <col min="6" max="6" width="13.140625" customWidth="1"/>
    <col min="7" max="7" width="13" customWidth="1"/>
  </cols>
  <sheetData>
    <row r="1" spans="1:7" ht="15.75" x14ac:dyDescent="0.25">
      <c r="A1" t="str">
        <f>'Operating Proforma 1st Yr'!B1</f>
        <v>Project Name:</v>
      </c>
      <c r="B1" s="1">
        <f>'Operating Proforma 1st Yr'!C1</f>
        <v>0</v>
      </c>
    </row>
    <row r="2" spans="1:7" x14ac:dyDescent="0.2">
      <c r="A2" t="str">
        <f>'Operating Proforma 1st Yr'!B2</f>
        <v>Total Number of Units</v>
      </c>
      <c r="B2" s="2">
        <f>'Operating Proforma 1st Yr'!C2</f>
        <v>0</v>
      </c>
    </row>
    <row r="4" spans="1:7" x14ac:dyDescent="0.2">
      <c r="A4" s="490" t="str">
        <f>'Operating Proforma 1st Yr'!A4</f>
        <v>Rental Income</v>
      </c>
      <c r="B4" s="7"/>
      <c r="C4" s="7"/>
      <c r="D4" s="7"/>
      <c r="E4" s="7"/>
      <c r="F4" s="7"/>
      <c r="G4" s="7"/>
    </row>
    <row r="5" spans="1:7" x14ac:dyDescent="0.2">
      <c r="A5" s="490" t="str">
        <f>'Operating Proforma 1st Yr'!A5</f>
        <v>Type of Unit</v>
      </c>
      <c r="B5" s="490" t="s">
        <v>685</v>
      </c>
      <c r="C5" s="490" t="s">
        <v>691</v>
      </c>
      <c r="D5" s="490" t="s">
        <v>692</v>
      </c>
      <c r="E5" s="490" t="s">
        <v>693</v>
      </c>
      <c r="F5" s="490" t="s">
        <v>694</v>
      </c>
      <c r="G5" s="490" t="s">
        <v>710</v>
      </c>
    </row>
    <row r="6" spans="1:7" x14ac:dyDescent="0.2">
      <c r="A6" s="2">
        <f>'Operating Proforma 1st Yr'!A6</f>
        <v>0</v>
      </c>
      <c r="B6" s="3">
        <f>'Operating Proforma 1st Yr'!G6*(1+'Operating Proforma 1st Yr'!F6)</f>
        <v>0</v>
      </c>
      <c r="C6" s="3">
        <f>B6*(1+'Operating Proforma 1st Yr'!$F$6)</f>
        <v>0</v>
      </c>
      <c r="D6" s="3">
        <f>C6*(1+'Operating Proforma 1st Yr'!$F$6)</f>
        <v>0</v>
      </c>
      <c r="E6" s="3">
        <f>D6*(1+'Operating Proforma 1st Yr'!$F$6)</f>
        <v>0</v>
      </c>
      <c r="F6" s="3">
        <f>E6*(1+'Operating Proforma 1st Yr'!$F$6)</f>
        <v>0</v>
      </c>
      <c r="G6" s="3">
        <f>F6*(1+'Operating Proforma 1st Yr'!$F$6)</f>
        <v>0</v>
      </c>
    </row>
    <row r="7" spans="1:7" x14ac:dyDescent="0.2">
      <c r="A7" s="2">
        <f>'Operating Proforma 1st Yr'!A7</f>
        <v>0</v>
      </c>
      <c r="B7" s="3">
        <f>'Operating Proforma 1st Yr'!G7*(1+'Operating Proforma 1st Yr'!F7)</f>
        <v>0</v>
      </c>
      <c r="C7" s="3">
        <f>B7*(1+'Operating Proforma 1st Yr'!$F$7)</f>
        <v>0</v>
      </c>
      <c r="D7" s="3">
        <f>C7*(1+'Operating Proforma 1st Yr'!$F$7)</f>
        <v>0</v>
      </c>
      <c r="E7" s="3">
        <f>D7*(1+'Operating Proforma 1st Yr'!$F$7)</f>
        <v>0</v>
      </c>
      <c r="F7" s="3">
        <f>E7*(1+'Operating Proforma 1st Yr'!$F$7)</f>
        <v>0</v>
      </c>
      <c r="G7" s="3">
        <f>F7*(1+'Operating Proforma 1st Yr'!$F$7)</f>
        <v>0</v>
      </c>
    </row>
    <row r="8" spans="1:7" x14ac:dyDescent="0.2">
      <c r="A8" s="2">
        <f>'Operating Proforma 1st Yr'!A8</f>
        <v>0</v>
      </c>
      <c r="B8" s="3">
        <f>'Operating Proforma 1st Yr'!G8*(1+'Operating Proforma 1st Yr'!F8)</f>
        <v>0</v>
      </c>
      <c r="C8" s="3">
        <f>B8*(1+'Operating Proforma 1st Yr'!$F$8)</f>
        <v>0</v>
      </c>
      <c r="D8" s="3">
        <f>C8*(1+'Operating Proforma 1st Yr'!$F$8)</f>
        <v>0</v>
      </c>
      <c r="E8" s="3">
        <f>D8*(1+'Operating Proforma 1st Yr'!$F$8)</f>
        <v>0</v>
      </c>
      <c r="F8" s="3">
        <f>E8*(1+'Operating Proforma 1st Yr'!$F$8)</f>
        <v>0</v>
      </c>
      <c r="G8" s="3">
        <f>F8*(1+'Operating Proforma 1st Yr'!$F$8)</f>
        <v>0</v>
      </c>
    </row>
    <row r="9" spans="1:7" x14ac:dyDescent="0.2">
      <c r="A9" s="2">
        <f>'Operating Proforma 1st Yr'!A9</f>
        <v>0</v>
      </c>
      <c r="B9" s="3">
        <f>'Operating Proforma 1st Yr'!G9*(1+'Operating Proforma 1st Yr'!F9)</f>
        <v>0</v>
      </c>
      <c r="C9" s="3">
        <f>B9*(1+'Operating Proforma 1st Yr'!$F$9)</f>
        <v>0</v>
      </c>
      <c r="D9" s="3">
        <f>C9*(1+'Operating Proforma 1st Yr'!$F$9)</f>
        <v>0</v>
      </c>
      <c r="E9" s="3">
        <f>D9*(1+'Operating Proforma 1st Yr'!$F$9)</f>
        <v>0</v>
      </c>
      <c r="F9" s="3">
        <f>E9*(1+'Operating Proforma 1st Yr'!$F$9)</f>
        <v>0</v>
      </c>
      <c r="G9" s="3">
        <f>F9*(1+'Operating Proforma 1st Yr'!$F$9)</f>
        <v>0</v>
      </c>
    </row>
    <row r="10" spans="1:7" x14ac:dyDescent="0.2">
      <c r="A10" s="2">
        <f>'Operating Proforma 1st Yr'!A10</f>
        <v>0</v>
      </c>
      <c r="B10" s="3">
        <f>'Operating Proforma 1st Yr'!G10*(1+'Operating Proforma 1st Yr'!F10)</f>
        <v>0</v>
      </c>
      <c r="C10" s="3">
        <f>B10*(1+'Operating Proforma 1st Yr'!$F$10)</f>
        <v>0</v>
      </c>
      <c r="D10" s="3">
        <f>C10*(1+'Operating Proforma 1st Yr'!$F$10)</f>
        <v>0</v>
      </c>
      <c r="E10" s="3">
        <f>D10*(1+'Operating Proforma 1st Yr'!$F$10)</f>
        <v>0</v>
      </c>
      <c r="F10" s="3">
        <f>E10*(1+'Operating Proforma 1st Yr'!$F$10)</f>
        <v>0</v>
      </c>
      <c r="G10" s="3">
        <f>F10*(1+'Operating Proforma 1st Yr'!$F$10)</f>
        <v>0</v>
      </c>
    </row>
    <row r="11" spans="1:7" x14ac:dyDescent="0.2">
      <c r="A11" s="2">
        <f>'Operating Proforma 1st Yr'!A11</f>
        <v>0</v>
      </c>
      <c r="B11" s="3">
        <f>'Operating Proforma 1st Yr'!G11*(1+'Operating Proforma 1st Yr'!F11)</f>
        <v>0</v>
      </c>
      <c r="C11" s="3">
        <f>B11*(1+'Operating Proforma 1st Yr'!$F$11)</f>
        <v>0</v>
      </c>
      <c r="D11" s="3">
        <f>C11*(1+'Operating Proforma 1st Yr'!$F$11)</f>
        <v>0</v>
      </c>
      <c r="E11" s="3">
        <f>D11*(1+'Operating Proforma 1st Yr'!$F$11)</f>
        <v>0</v>
      </c>
      <c r="F11" s="3">
        <f>E11*(1+'Operating Proforma 1st Yr'!$F$11)</f>
        <v>0</v>
      </c>
      <c r="G11" s="3">
        <f>F11*(1+'Operating Proforma 1st Yr'!$F$11)</f>
        <v>0</v>
      </c>
    </row>
    <row r="12" spans="1:7" x14ac:dyDescent="0.2">
      <c r="A12" s="2">
        <f>'Operating Proforma 1st Yr'!A12</f>
        <v>0</v>
      </c>
      <c r="B12" s="3">
        <f>'Operating Proforma 1st Yr'!G12*(1+'Operating Proforma 1st Yr'!F12)</f>
        <v>0</v>
      </c>
      <c r="C12" s="3">
        <f>B12*(1+'Operating Proforma 1st Yr'!$F$12)</f>
        <v>0</v>
      </c>
      <c r="D12" s="3">
        <f>C12*(1+'Operating Proforma 1st Yr'!$F$12)</f>
        <v>0</v>
      </c>
      <c r="E12" s="3">
        <f>D12*(1+'Operating Proforma 1st Yr'!$F$12)</f>
        <v>0</v>
      </c>
      <c r="F12" s="3">
        <f>E12*(1+'Operating Proforma 1st Yr'!$F$12)</f>
        <v>0</v>
      </c>
      <c r="G12" s="3">
        <f>F12*(1+'Operating Proforma 1st Yr'!$F$12)</f>
        <v>0</v>
      </c>
    </row>
    <row r="13" spans="1:7" x14ac:dyDescent="0.2">
      <c r="A13" s="2">
        <f>'Operating Proforma 1st Yr'!A13</f>
        <v>0</v>
      </c>
      <c r="B13" s="3">
        <f>'Operating Proforma 1st Yr'!G13*(1+'Operating Proforma 1st Yr'!F13)</f>
        <v>0</v>
      </c>
      <c r="C13" s="3">
        <f>B13*(1+'Operating Proforma 1st Yr'!$F$13)</f>
        <v>0</v>
      </c>
      <c r="D13" s="3">
        <f>C13*(1+'Operating Proforma 1st Yr'!$F$13)</f>
        <v>0</v>
      </c>
      <c r="E13" s="3">
        <f>D13*(1+'Operating Proforma 1st Yr'!$F$13)</f>
        <v>0</v>
      </c>
      <c r="F13" s="3">
        <f>E13*(1+'Operating Proforma 1st Yr'!$F$13)</f>
        <v>0</v>
      </c>
      <c r="G13" s="3">
        <f>F13*(1+'Operating Proforma 1st Yr'!$F$13)</f>
        <v>0</v>
      </c>
    </row>
    <row r="14" spans="1:7" x14ac:dyDescent="0.2">
      <c r="A14" s="2">
        <f>'Operating Proforma 1st Yr'!A14</f>
        <v>0</v>
      </c>
      <c r="B14" s="3">
        <f>'Operating Proforma 1st Yr'!G14*(1+'Operating Proforma 1st Yr'!F14)</f>
        <v>0</v>
      </c>
      <c r="C14" s="3">
        <f>B14*(1+'Operating Proforma 1st Yr'!$F$14)</f>
        <v>0</v>
      </c>
      <c r="D14" s="3">
        <f>C14*(1+'Operating Proforma 1st Yr'!$F$14)</f>
        <v>0</v>
      </c>
      <c r="E14" s="3">
        <f>D14*(1+'Operating Proforma 1st Yr'!$F$14)</f>
        <v>0</v>
      </c>
      <c r="F14" s="3">
        <f>E14*(1+'Operating Proforma 1st Yr'!$F$14)</f>
        <v>0</v>
      </c>
      <c r="G14" s="3">
        <f>F14*(1+'Operating Proforma 1st Yr'!$F$14)</f>
        <v>0</v>
      </c>
    </row>
    <row r="15" spans="1:7" x14ac:dyDescent="0.2">
      <c r="A15" s="2">
        <f>'Operating Proforma 1st Yr'!A15</f>
        <v>0</v>
      </c>
      <c r="B15" s="3">
        <f>'Operating Proforma 1st Yr'!G15*(1+'Operating Proforma 1st Yr'!F15)</f>
        <v>0</v>
      </c>
      <c r="C15" s="3">
        <f>B15*(1+'Operating Proforma 1st Yr'!$F$15)</f>
        <v>0</v>
      </c>
      <c r="D15" s="3">
        <f>C15*(1+'Operating Proforma 1st Yr'!$F$15)</f>
        <v>0</v>
      </c>
      <c r="E15" s="3">
        <f>D15*(1+'Operating Proforma 1st Yr'!$F$15)</f>
        <v>0</v>
      </c>
      <c r="F15" s="3">
        <f>E15*(1+'Operating Proforma 1st Yr'!$F$15)</f>
        <v>0</v>
      </c>
      <c r="G15" s="3">
        <f>F15*(1+'Operating Proforma 1st Yr'!$F$15)</f>
        <v>0</v>
      </c>
    </row>
    <row r="16" spans="1:7" ht="12.75" customHeight="1" x14ac:dyDescent="0.2">
      <c r="A16" s="2">
        <f>'Operating Proforma 1st Yr'!A16</f>
        <v>0</v>
      </c>
      <c r="B16" s="3">
        <f>'Operating Proforma 1st Yr'!G16*(1+'Operating Proforma 1st Yr'!F16)</f>
        <v>0</v>
      </c>
      <c r="C16" s="3">
        <f>B16*(1+'Operating Proforma 1st Yr'!$F$16)</f>
        <v>0</v>
      </c>
      <c r="D16" s="3">
        <f>C16*(1+'Operating Proforma 1st Yr'!$F$16)</f>
        <v>0</v>
      </c>
      <c r="E16" s="3">
        <f>D16*(1+'Operating Proforma 1st Yr'!$F$16)</f>
        <v>0</v>
      </c>
      <c r="F16" s="3">
        <f>E16*(1+'Operating Proforma 1st Yr'!$F$16)</f>
        <v>0</v>
      </c>
      <c r="G16" s="3">
        <f>F16*(1+'Operating Proforma 1st Yr'!$F$16)</f>
        <v>0</v>
      </c>
    </row>
    <row r="17" spans="1:7" ht="12.75" customHeight="1" x14ac:dyDescent="0.2">
      <c r="A17" s="2">
        <f>'Operating Proforma 1st Yr'!A17</f>
        <v>0</v>
      </c>
      <c r="B17" s="3">
        <f>'Operating Proforma 1st Yr'!G17*(1+'Operating Proforma 1st Yr'!F17)</f>
        <v>0</v>
      </c>
      <c r="C17" s="3">
        <f>B17*(1+'Operating Proforma 1st Yr'!$F$17)</f>
        <v>0</v>
      </c>
      <c r="D17" s="3">
        <f>C17*(1+'Operating Proforma 1st Yr'!$F$17)</f>
        <v>0</v>
      </c>
      <c r="E17" s="3">
        <f>D17*(1+'Operating Proforma 1st Yr'!$F$17)</f>
        <v>0</v>
      </c>
      <c r="F17" s="3">
        <f>E17*(1+'Operating Proforma 1st Yr'!$F$17)</f>
        <v>0</v>
      </c>
      <c r="G17" s="3">
        <f>F17*(1+'Operating Proforma 1st Yr'!$F$17)</f>
        <v>0</v>
      </c>
    </row>
    <row r="18" spans="1:7" ht="12.75" customHeight="1" x14ac:dyDescent="0.2">
      <c r="A18" s="2">
        <f>'Operating Proforma 1st Yr'!A18</f>
        <v>0</v>
      </c>
      <c r="B18" s="3">
        <f>'Operating Proforma 1st Yr'!G18*(1+'Operating Proforma 1st Yr'!F18)</f>
        <v>0</v>
      </c>
      <c r="C18" s="3">
        <f>B18*(1+'Operating Proforma 1st Yr'!$F$18)</f>
        <v>0</v>
      </c>
      <c r="D18" s="3">
        <f>C18*(1+'Operating Proforma 1st Yr'!$F$18)</f>
        <v>0</v>
      </c>
      <c r="E18" s="3">
        <f>D18*(1+'Operating Proforma 1st Yr'!$F$18)</f>
        <v>0</v>
      </c>
      <c r="F18" s="3">
        <f>E18*(1+'Operating Proforma 1st Yr'!$F$18)</f>
        <v>0</v>
      </c>
      <c r="G18" s="3">
        <f>F18*(1+'Operating Proforma 1st Yr'!$F$18)</f>
        <v>0</v>
      </c>
    </row>
    <row r="19" spans="1:7" ht="12.75" customHeight="1" x14ac:dyDescent="0.2">
      <c r="A19" s="2">
        <f>'Operating Proforma 1st Yr'!A19</f>
        <v>0</v>
      </c>
      <c r="B19" s="3">
        <f>'Operating Proforma 1st Yr'!G19*(1+'Operating Proforma 1st Yr'!F19)</f>
        <v>0</v>
      </c>
      <c r="C19" s="3">
        <f>B19*(1+'Operating Proforma 1st Yr'!$F$19)</f>
        <v>0</v>
      </c>
      <c r="D19" s="3">
        <f>C19*(1+'Operating Proforma 1st Yr'!$F$19)</f>
        <v>0</v>
      </c>
      <c r="E19" s="3">
        <f>D19*(1+'Operating Proforma 1st Yr'!$F$19)</f>
        <v>0</v>
      </c>
      <c r="F19" s="3">
        <f>E19*(1+'Operating Proforma 1st Yr'!$F$19)</f>
        <v>0</v>
      </c>
      <c r="G19" s="3">
        <f>F19*(1+'Operating Proforma 1st Yr'!$F$19)</f>
        <v>0</v>
      </c>
    </row>
    <row r="20" spans="1:7" ht="12.75" customHeight="1" x14ac:dyDescent="0.2">
      <c r="A20" s="2">
        <f>'Operating Proforma 1st Yr'!A20</f>
        <v>0</v>
      </c>
      <c r="B20" s="3">
        <f>'Operating Proforma 1st Yr'!G20*(1+'Operating Proforma 1st Yr'!F20)</f>
        <v>0</v>
      </c>
      <c r="C20" s="3">
        <f>B20*(1+'Operating Proforma 1st Yr'!$F$20)</f>
        <v>0</v>
      </c>
      <c r="D20" s="3">
        <f>C20*(1+'Operating Proforma 1st Yr'!$F$20)</f>
        <v>0</v>
      </c>
      <c r="E20" s="3">
        <f>D20*(1+'Operating Proforma 1st Yr'!$F$20)</f>
        <v>0</v>
      </c>
      <c r="F20" s="3">
        <f>E20*(1+'Operating Proforma 1st Yr'!$F$20)</f>
        <v>0</v>
      </c>
      <c r="G20" s="3">
        <f>F20*(1+'Operating Proforma 1st Yr'!$F$20)</f>
        <v>0</v>
      </c>
    </row>
    <row r="21" spans="1:7" ht="12.75" customHeight="1" x14ac:dyDescent="0.2">
      <c r="A21" s="2">
        <f>'Operating Proforma 1st Yr'!A21</f>
        <v>0</v>
      </c>
      <c r="B21" s="3">
        <f>'Operating Proforma 1st Yr'!G21*(1+'Operating Proforma 1st Yr'!F21)</f>
        <v>0</v>
      </c>
      <c r="C21" s="3">
        <f>B21*(1+'Operating Proforma 1st Yr'!$F$21)</f>
        <v>0</v>
      </c>
      <c r="D21" s="3">
        <f>C21*(1+'Operating Proforma 1st Yr'!$F$21)</f>
        <v>0</v>
      </c>
      <c r="E21" s="3">
        <f>D21*(1+'Operating Proforma 1st Yr'!$F$21)</f>
        <v>0</v>
      </c>
      <c r="F21" s="3">
        <f>E21*(1+'Operating Proforma 1st Yr'!$F$21)</f>
        <v>0</v>
      </c>
      <c r="G21" s="3">
        <f>F21*(1+'Operating Proforma 1st Yr'!$F$21)</f>
        <v>0</v>
      </c>
    </row>
    <row r="22" spans="1:7" ht="12.75" customHeight="1" x14ac:dyDescent="0.2">
      <c r="A22" s="2">
        <f>'Operating Proforma 1st Yr'!A22</f>
        <v>0</v>
      </c>
      <c r="B22" s="3">
        <f>'Operating Proforma 1st Yr'!G22*(1+'Operating Proforma 1st Yr'!F22)</f>
        <v>0</v>
      </c>
      <c r="C22" s="3">
        <f>B22*(1+'Operating Proforma 1st Yr'!$F$22)</f>
        <v>0</v>
      </c>
      <c r="D22" s="3">
        <f>C22*(1+'Operating Proforma 1st Yr'!$F$22)</f>
        <v>0</v>
      </c>
      <c r="E22" s="3">
        <f>D22*(1+'Operating Proforma 1st Yr'!$F$22)</f>
        <v>0</v>
      </c>
      <c r="F22" s="3">
        <f>E22*(1+'Operating Proforma 1st Yr'!$F$22)</f>
        <v>0</v>
      </c>
      <c r="G22" s="3">
        <f>F22*(1+'Operating Proforma 1st Yr'!$F$22)</f>
        <v>0</v>
      </c>
    </row>
    <row r="23" spans="1:7" ht="12.75" customHeight="1" x14ac:dyDescent="0.2">
      <c r="A23" s="2">
        <f>'Operating Proforma 1st Yr'!A23</f>
        <v>0</v>
      </c>
      <c r="B23" s="3">
        <f>'Operating Proforma 1st Yr'!G23*(1+'Operating Proforma 1st Yr'!F23)</f>
        <v>0</v>
      </c>
      <c r="C23" s="3">
        <f>B23*(1+'Operating Proforma 1st Yr'!$F$23)</f>
        <v>0</v>
      </c>
      <c r="D23" s="3">
        <f>C23*(1+'Operating Proforma 1st Yr'!$F$23)</f>
        <v>0</v>
      </c>
      <c r="E23" s="3">
        <f>D23*(1+'Operating Proforma 1st Yr'!$F$23)</f>
        <v>0</v>
      </c>
      <c r="F23" s="3">
        <f>E23*(1+'Operating Proforma 1st Yr'!$F$23)</f>
        <v>0</v>
      </c>
      <c r="G23" s="3">
        <f>F23*(1+'Operating Proforma 1st Yr'!$F$23)</f>
        <v>0</v>
      </c>
    </row>
    <row r="24" spans="1:7" ht="12.75" customHeight="1" x14ac:dyDescent="0.2">
      <c r="A24" s="2">
        <f>'Operating Proforma 1st Yr'!A24</f>
        <v>0</v>
      </c>
      <c r="B24" s="489">
        <f>'Operating Proforma 1st Yr'!G24*(1+'Operating Proforma 1st Yr'!F24)</f>
        <v>0</v>
      </c>
      <c r="C24" s="489">
        <f>B24*(1+'Operating Proforma 1st Yr'!$F$24)</f>
        <v>0</v>
      </c>
      <c r="D24" s="489">
        <f>C24*(1+'Operating Proforma 1st Yr'!$F$24)</f>
        <v>0</v>
      </c>
      <c r="E24" s="489">
        <f>D24*(1+'Operating Proforma 1st Yr'!$F$24)</f>
        <v>0</v>
      </c>
      <c r="F24" s="489">
        <f>E24*(1+'Operating Proforma 1st Yr'!$F$24)</f>
        <v>0</v>
      </c>
      <c r="G24" s="489">
        <f>F24*(1+'Operating Proforma 1st Yr'!$F$24)</f>
        <v>0</v>
      </c>
    </row>
    <row r="25" spans="1:7" ht="12.75" customHeight="1" x14ac:dyDescent="0.2">
      <c r="A25" s="490" t="str">
        <f>'Operating Proforma 1st Yr'!A25</f>
        <v>Total Rental Income</v>
      </c>
      <c r="B25" s="491">
        <f t="shared" ref="B25:G25" si="0">SUM(B6:B24)</f>
        <v>0</v>
      </c>
      <c r="C25" s="491">
        <f t="shared" si="0"/>
        <v>0</v>
      </c>
      <c r="D25" s="491">
        <f t="shared" si="0"/>
        <v>0</v>
      </c>
      <c r="E25" s="491">
        <f t="shared" si="0"/>
        <v>0</v>
      </c>
      <c r="F25" s="491">
        <f t="shared" si="0"/>
        <v>0</v>
      </c>
      <c r="G25" s="491">
        <f t="shared" si="0"/>
        <v>0</v>
      </c>
    </row>
    <row r="26" spans="1:7" ht="12.75" customHeight="1" x14ac:dyDescent="0.2">
      <c r="A26" s="2"/>
      <c r="B26" s="3"/>
      <c r="C26" s="3"/>
      <c r="D26" s="3"/>
      <c r="E26" s="3"/>
      <c r="F26" s="3"/>
      <c r="G26" s="3"/>
    </row>
    <row r="27" spans="1:7" ht="12.75" customHeight="1" x14ac:dyDescent="0.2">
      <c r="A27" s="2"/>
      <c r="B27" s="3"/>
      <c r="C27" s="3"/>
      <c r="D27" s="3"/>
      <c r="E27" s="3"/>
      <c r="F27" s="3"/>
      <c r="G27" s="3"/>
    </row>
    <row r="28" spans="1:7" ht="12.75" customHeight="1" x14ac:dyDescent="0.2">
      <c r="A28" s="492" t="str">
        <f>'Operating Proforma 1st Yr'!A28</f>
        <v>Other Income</v>
      </c>
      <c r="B28" s="3"/>
      <c r="C28" s="3"/>
      <c r="D28" s="3"/>
      <c r="E28" s="3"/>
      <c r="F28" s="3"/>
      <c r="G28" s="3"/>
    </row>
    <row r="29" spans="1:7" ht="12.75" customHeight="1" x14ac:dyDescent="0.2">
      <c r="A29" s="2" t="str">
        <f>'Operating Proforma 1st Yr'!A29</f>
        <v xml:space="preserve">   Laundry Facilities</v>
      </c>
      <c r="B29" s="3">
        <f>'Operating Proforma 1st Yr'!G29*(1+'Operating Proforma 1st Yr'!F29)</f>
        <v>0</v>
      </c>
      <c r="C29" s="3">
        <f>B29*(1+'Operating Proforma 1st Yr'!$F$29)</f>
        <v>0</v>
      </c>
      <c r="D29" s="3">
        <f>C29*(1+'Operating Proforma 1st Yr'!$F$29)</f>
        <v>0</v>
      </c>
      <c r="E29" s="3">
        <f>D29*(1+'Operating Proforma 1st Yr'!$F$29)</f>
        <v>0</v>
      </c>
      <c r="F29" s="3">
        <f>E29*(1+'Operating Proforma 1st Yr'!$F$29)</f>
        <v>0</v>
      </c>
      <c r="G29" s="3">
        <f>F29*(1+'Operating Proforma 1st Yr'!$F$29)</f>
        <v>0</v>
      </c>
    </row>
    <row r="30" spans="1:7" ht="12.75" customHeight="1" x14ac:dyDescent="0.2">
      <c r="A30" s="2" t="str">
        <f>'Operating Proforma 1st Yr'!A30</f>
        <v xml:space="preserve">   Vending Machines</v>
      </c>
      <c r="B30" s="3">
        <f>'Operating Proforma 1st Yr'!G30*(1+'Operating Proforma 1st Yr'!F30)</f>
        <v>0</v>
      </c>
      <c r="C30" s="3">
        <f>B30*(1+'Operating Proforma 1st Yr'!$F$30)</f>
        <v>0</v>
      </c>
      <c r="D30" s="3">
        <f>C30*(1+'Operating Proforma 1st Yr'!$F$30)</f>
        <v>0</v>
      </c>
      <c r="E30" s="3">
        <f>D30*(1+'Operating Proforma 1st Yr'!$F$30)</f>
        <v>0</v>
      </c>
      <c r="F30" s="3">
        <f>E30*(1+'Operating Proforma 1st Yr'!$F$30)</f>
        <v>0</v>
      </c>
      <c r="G30" s="3">
        <f>F30*(1+'Operating Proforma 1st Yr'!$F$30)</f>
        <v>0</v>
      </c>
    </row>
    <row r="31" spans="1:7" ht="12.75" customHeight="1" x14ac:dyDescent="0.2">
      <c r="A31" s="2" t="str">
        <f>'Operating Proforma 1st Yr'!A31</f>
        <v xml:space="preserve">  Other - Specify</v>
      </c>
      <c r="B31" s="489">
        <f>'Operating Proforma 1st Yr'!G31*(1+'Operating Proforma 1st Yr'!F31)</f>
        <v>0</v>
      </c>
      <c r="C31" s="489">
        <f>B31*(1+'Operating Proforma 1st Yr'!$F$31)</f>
        <v>0</v>
      </c>
      <c r="D31" s="489">
        <f>C31*(1+'Operating Proforma 1st Yr'!$F$31)</f>
        <v>0</v>
      </c>
      <c r="E31" s="489">
        <f>D31*(1+'Operating Proforma 1st Yr'!$F$31)</f>
        <v>0</v>
      </c>
      <c r="F31" s="489">
        <f>E31*(1+'Operating Proforma 1st Yr'!$F$31)</f>
        <v>0</v>
      </c>
      <c r="G31" s="489">
        <f>F31*(1+'Operating Proforma 1st Yr'!$F$31)</f>
        <v>0</v>
      </c>
    </row>
    <row r="32" spans="1:7" ht="12.75" customHeight="1" x14ac:dyDescent="0.2">
      <c r="A32" s="2" t="str">
        <f>'Operating Proforma 1st Yr'!A32</f>
        <v>Total Other Income</v>
      </c>
      <c r="B32" s="3">
        <f t="shared" ref="B32:G32" si="1">SUM(B29:B31)</f>
        <v>0</v>
      </c>
      <c r="C32" s="3">
        <f t="shared" si="1"/>
        <v>0</v>
      </c>
      <c r="D32" s="3">
        <f t="shared" si="1"/>
        <v>0</v>
      </c>
      <c r="E32" s="3">
        <f t="shared" si="1"/>
        <v>0</v>
      </c>
      <c r="F32" s="3">
        <f t="shared" si="1"/>
        <v>0</v>
      </c>
      <c r="G32" s="3">
        <f t="shared" si="1"/>
        <v>0</v>
      </c>
    </row>
    <row r="33" spans="1:7" ht="12.75" customHeight="1" x14ac:dyDescent="0.2">
      <c r="A33" s="2"/>
      <c r="B33" s="3"/>
      <c r="C33" s="3"/>
      <c r="D33" s="3"/>
      <c r="E33" s="3"/>
      <c r="F33" s="3"/>
      <c r="G33" s="3"/>
    </row>
    <row r="34" spans="1:7" ht="12.75" customHeight="1" x14ac:dyDescent="0.2">
      <c r="A34" s="2" t="str">
        <f>'Operating Proforma 1st Yr'!A34</f>
        <v>Total Potential Gross Income</v>
      </c>
      <c r="B34" s="3">
        <f t="shared" ref="B34:G34" si="2">B25+B32</f>
        <v>0</v>
      </c>
      <c r="C34" s="3">
        <f>C25+C32</f>
        <v>0</v>
      </c>
      <c r="D34" s="3">
        <f t="shared" si="2"/>
        <v>0</v>
      </c>
      <c r="E34" s="3">
        <f t="shared" si="2"/>
        <v>0</v>
      </c>
      <c r="F34" s="3">
        <f t="shared" si="2"/>
        <v>0</v>
      </c>
      <c r="G34" s="3">
        <f t="shared" si="2"/>
        <v>0</v>
      </c>
    </row>
    <row r="35" spans="1:7" ht="12.75" customHeight="1" x14ac:dyDescent="0.2">
      <c r="A35" s="2" t="str">
        <f>'Operating Proforma 1st Yr'!A35</f>
        <v>Less Vacancy Allowance</v>
      </c>
      <c r="B35" s="489">
        <f>B34*'Assumptions &amp; Input data'!B5*-1</f>
        <v>0</v>
      </c>
      <c r="C35" s="489">
        <f>C34*'Assumptions &amp; Input data'!B5*-1</f>
        <v>0</v>
      </c>
      <c r="D35" s="489">
        <f>D34*'Assumptions &amp; Input data'!B5*-1</f>
        <v>0</v>
      </c>
      <c r="E35" s="489">
        <f>E34*'Assumptions &amp; Input data'!B5*-1</f>
        <v>0</v>
      </c>
      <c r="F35" s="489">
        <f>F34*'Assumptions &amp; Input data'!B5*-1</f>
        <v>0</v>
      </c>
      <c r="G35" s="489">
        <f>G34*'Assumptions &amp; Input data'!B5*-1</f>
        <v>0</v>
      </c>
    </row>
    <row r="36" spans="1:7" ht="12.75" customHeight="1" x14ac:dyDescent="0.2">
      <c r="A36" s="490" t="str">
        <f>'Operating Proforma 1st Yr'!A36</f>
        <v>Effective Gross Income (EGI)</v>
      </c>
      <c r="B36" s="491">
        <f t="shared" ref="B36:G36" si="3">SUM(B34:B35)</f>
        <v>0</v>
      </c>
      <c r="C36" s="491">
        <f t="shared" si="3"/>
        <v>0</v>
      </c>
      <c r="D36" s="491">
        <f t="shared" si="3"/>
        <v>0</v>
      </c>
      <c r="E36" s="491">
        <f t="shared" si="3"/>
        <v>0</v>
      </c>
      <c r="F36" s="491">
        <f t="shared" si="3"/>
        <v>0</v>
      </c>
      <c r="G36" s="491">
        <f t="shared" si="3"/>
        <v>0</v>
      </c>
    </row>
    <row r="37" spans="1:7" ht="12.75" customHeight="1" x14ac:dyDescent="0.2">
      <c r="A37" s="2"/>
      <c r="B37" s="3"/>
      <c r="C37" s="3"/>
      <c r="D37" s="3"/>
      <c r="E37" s="3"/>
      <c r="F37" s="3"/>
      <c r="G37" s="3"/>
    </row>
    <row r="38" spans="1:7" ht="12.75" customHeight="1" x14ac:dyDescent="0.2">
      <c r="A38" s="497" t="s">
        <v>1154</v>
      </c>
      <c r="B38" s="3">
        <f>'Operating Proforma 1st Yr'!C38</f>
        <v>0</v>
      </c>
      <c r="C38" s="3">
        <f>B38</f>
        <v>0</v>
      </c>
      <c r="D38" s="3">
        <f>C38</f>
        <v>0</v>
      </c>
      <c r="E38" s="3">
        <f>D38</f>
        <v>0</v>
      </c>
      <c r="F38" s="3">
        <f>E38</f>
        <v>0</v>
      </c>
      <c r="G38" s="3">
        <f>F38</f>
        <v>0</v>
      </c>
    </row>
    <row r="39" spans="1:7" ht="12.75" customHeight="1" x14ac:dyDescent="0.2">
      <c r="A39" s="2" t="str">
        <f>'Operating Proforma 1st Yr'!A47</f>
        <v xml:space="preserve">      Total Administrative</v>
      </c>
      <c r="B39" s="3">
        <f>('Operating Proforma 1st Yr'!G47)*(1+'Operating Proforma 1st Yr'!F47)</f>
        <v>0</v>
      </c>
      <c r="C39" s="3">
        <f>(B39)*(1+'Operating Proforma 1st Yr'!$F$47)</f>
        <v>0</v>
      </c>
      <c r="D39" s="3">
        <f>(C39)*(1+'Operating Proforma 1st Yr'!$F$47)</f>
        <v>0</v>
      </c>
      <c r="E39" s="3">
        <f>(D39)*(1+'Operating Proforma 1st Yr'!$F$47)</f>
        <v>0</v>
      </c>
      <c r="F39" s="3">
        <f>(E39)*(1+'Operating Proforma 1st Yr'!$F$47)</f>
        <v>0</v>
      </c>
      <c r="G39" s="3">
        <f>(F39)*(1+'Operating Proforma 1st Yr'!$F$47)</f>
        <v>0</v>
      </c>
    </row>
    <row r="40" spans="1:7" ht="12.75" customHeight="1" x14ac:dyDescent="0.2">
      <c r="A40" s="2" t="str">
        <f>'Operating Proforma 1st Yr'!A49</f>
        <v xml:space="preserve">      Management Fee</v>
      </c>
      <c r="B40" s="3">
        <f>'Operating Proforma 1st Yr'!G49*(1+'Operating Proforma 1st Yr'!F49)</f>
        <v>0</v>
      </c>
      <c r="C40" s="3">
        <f>B40*(1+'Operating Proforma 1st Yr'!$F$49)</f>
        <v>0</v>
      </c>
      <c r="D40" s="3">
        <f>C40*(1+'Operating Proforma 1st Yr'!$F$49)</f>
        <v>0</v>
      </c>
      <c r="E40" s="3">
        <f>D40*(1+'Operating Proforma 1st Yr'!$F$49)</f>
        <v>0</v>
      </c>
      <c r="F40" s="3">
        <f>E40*(1+'Operating Proforma 1st Yr'!$F$49)</f>
        <v>0</v>
      </c>
      <c r="G40" s="3">
        <f>F40*(1+'Operating Proforma 1st Yr'!$F$49)</f>
        <v>0</v>
      </c>
    </row>
    <row r="41" spans="1:7" ht="12.75" customHeight="1" x14ac:dyDescent="0.2">
      <c r="A41" s="2" t="str">
        <f>'Operating Proforma 1st Yr'!A56</f>
        <v xml:space="preserve">      Total Utilities</v>
      </c>
      <c r="B41" s="3">
        <f>'Operating Proforma 1st Yr'!G56*(1+'Operating Proforma 1st Yr'!F56)</f>
        <v>0</v>
      </c>
      <c r="C41" s="3">
        <f>B41*(1+'Operating Proforma 1st Yr'!$F$56)</f>
        <v>0</v>
      </c>
      <c r="D41" s="3">
        <f>C41*(1+'Operating Proforma 1st Yr'!$F$56)</f>
        <v>0</v>
      </c>
      <c r="E41" s="3">
        <f>D41*(1+'Operating Proforma 1st Yr'!$F$56)</f>
        <v>0</v>
      </c>
      <c r="F41" s="3">
        <f>E41*(1+'Operating Proforma 1st Yr'!$F$56)</f>
        <v>0</v>
      </c>
      <c r="G41" s="3">
        <f>F41*(1+'Operating Proforma 1st Yr'!$F$56)</f>
        <v>0</v>
      </c>
    </row>
    <row r="42" spans="1:7" ht="12.75" customHeight="1" x14ac:dyDescent="0.2">
      <c r="A42" s="2" t="str">
        <f>'Operating Proforma 1st Yr'!A62</f>
        <v xml:space="preserve">      Total Payroll</v>
      </c>
      <c r="B42" s="3">
        <f>'Operating Proforma 1st Yr'!G62*(1+'Operating Proforma 1st Yr'!F62)</f>
        <v>0</v>
      </c>
      <c r="C42" s="3">
        <f>B42*(1+'Operating Proforma 1st Yr'!$F$62)</f>
        <v>0</v>
      </c>
      <c r="D42" s="3">
        <f>C42*(1+'Operating Proforma 1st Yr'!$F$62)</f>
        <v>0</v>
      </c>
      <c r="E42" s="3">
        <f>D42*(1+'Operating Proforma 1st Yr'!$F$62)</f>
        <v>0</v>
      </c>
      <c r="F42" s="3">
        <f>E42*(1+'Operating Proforma 1st Yr'!$F$62)</f>
        <v>0</v>
      </c>
      <c r="G42" s="3">
        <f>F42*(1+'Operating Proforma 1st Yr'!$F$62)</f>
        <v>0</v>
      </c>
    </row>
    <row r="43" spans="1:7" ht="12.75" customHeight="1" x14ac:dyDescent="0.2">
      <c r="A43" s="2" t="str">
        <f>'Operating Proforma 1st Yr'!A72</f>
        <v xml:space="preserve">      Total Maintenance</v>
      </c>
      <c r="B43" s="3">
        <f>'Operating Proforma 1st Yr'!G72*(1+'Operating Proforma 1st Yr'!F72)</f>
        <v>0</v>
      </c>
      <c r="C43" s="3">
        <f>B43*(1+'Operating Proforma 1st Yr'!$F$72)</f>
        <v>0</v>
      </c>
      <c r="D43" s="3">
        <f>C43*(1+'Operating Proforma 1st Yr'!$F$72)</f>
        <v>0</v>
      </c>
      <c r="E43" s="3">
        <f>D43*(1+'Operating Proforma 1st Yr'!$F$72)</f>
        <v>0</v>
      </c>
      <c r="F43" s="3">
        <f>E43*(1+'Operating Proforma 1st Yr'!$F$72)</f>
        <v>0</v>
      </c>
      <c r="G43" s="3">
        <f>F43*(1+'Operating Proforma 1st Yr'!$F$72)</f>
        <v>0</v>
      </c>
    </row>
    <row r="44" spans="1:7" ht="12.75" customHeight="1" x14ac:dyDescent="0.2">
      <c r="A44" s="2" t="str">
        <f>'Operating Proforma 1st Yr'!A74</f>
        <v xml:space="preserve">      Insurance</v>
      </c>
      <c r="B44" s="3">
        <f>'Operating Proforma 1st Yr'!G74*(1+'Operating Proforma 1st Yr'!F74)</f>
        <v>0</v>
      </c>
      <c r="C44" s="3">
        <f>B44*(1+'Operating Proforma 1st Yr'!$F$74)</f>
        <v>0</v>
      </c>
      <c r="D44" s="3">
        <f>C44*(1+'Operating Proforma 1st Yr'!$F$74)</f>
        <v>0</v>
      </c>
      <c r="E44" s="3">
        <f>D44*(1+'Operating Proforma 1st Yr'!$F$74)</f>
        <v>0</v>
      </c>
      <c r="F44" s="3">
        <f>E44*(1+'Operating Proforma 1st Yr'!$F$74)</f>
        <v>0</v>
      </c>
      <c r="G44" s="3">
        <f>F44*(1+'Operating Proforma 1st Yr'!$F$74)</f>
        <v>0</v>
      </c>
    </row>
    <row r="45" spans="1:7" ht="12.75" customHeight="1" x14ac:dyDescent="0.2">
      <c r="A45" s="2" t="str">
        <f>'Operating Proforma 1st Yr'!A75</f>
        <v xml:space="preserve">      Real Estate Taxes</v>
      </c>
      <c r="B45" s="3">
        <f>'Operating Proforma 1st Yr'!G75*(1+'Operating Proforma 1st Yr'!F75)</f>
        <v>0</v>
      </c>
      <c r="C45" s="3">
        <f>B45*(1+'Operating Proforma 1st Yr'!$F$75)</f>
        <v>0</v>
      </c>
      <c r="D45" s="3">
        <f>C45*(1+'Operating Proforma 1st Yr'!$F$75)</f>
        <v>0</v>
      </c>
      <c r="E45" s="3">
        <f>D45*(1+'Operating Proforma 1st Yr'!$F$75)</f>
        <v>0</v>
      </c>
      <c r="F45" s="3">
        <f>E45*(1+'Operating Proforma 1st Yr'!$F$75)</f>
        <v>0</v>
      </c>
      <c r="G45" s="3">
        <f>F45*(1+'Operating Proforma 1st Yr'!$F$75)</f>
        <v>0</v>
      </c>
    </row>
    <row r="46" spans="1:7" ht="12.75" customHeight="1" x14ac:dyDescent="0.2">
      <c r="A46" s="2" t="str">
        <f>'Operating Proforma 1st Yr'!A76</f>
        <v xml:space="preserve">      Total Service Amenities Budget</v>
      </c>
      <c r="B46" s="489">
        <f>'Operating Proforma 1st Yr'!G76*(1+'Operating Proforma 1st Yr'!F76)</f>
        <v>0</v>
      </c>
      <c r="C46" s="489">
        <f>B46*(1+'Operating Proforma 1st Yr'!$F$76)</f>
        <v>0</v>
      </c>
      <c r="D46" s="489">
        <f>C46*(1+'Operating Proforma 1st Yr'!$F$76)</f>
        <v>0</v>
      </c>
      <c r="E46" s="489">
        <f>D46*(1+'Operating Proforma 1st Yr'!$F$76)</f>
        <v>0</v>
      </c>
      <c r="F46" s="489">
        <f>E46*(1+'Operating Proforma 1st Yr'!$F$76)</f>
        <v>0</v>
      </c>
      <c r="G46" s="489">
        <f>F46*(1+'Operating Proforma 1st Yr'!$F$76)</f>
        <v>0</v>
      </c>
    </row>
    <row r="47" spans="1:7" ht="12.75" customHeight="1" x14ac:dyDescent="0.2">
      <c r="A47" s="490" t="str">
        <f>'Operating Proforma 1st Yr'!A77</f>
        <v>Total Expenses</v>
      </c>
      <c r="B47" s="491">
        <f t="shared" ref="B47:G47" si="4">SUM(B39:B46)</f>
        <v>0</v>
      </c>
      <c r="C47" s="491">
        <f t="shared" si="4"/>
        <v>0</v>
      </c>
      <c r="D47" s="491">
        <f t="shared" si="4"/>
        <v>0</v>
      </c>
      <c r="E47" s="491">
        <f t="shared" si="4"/>
        <v>0</v>
      </c>
      <c r="F47" s="491">
        <f t="shared" si="4"/>
        <v>0</v>
      </c>
      <c r="G47" s="491">
        <f t="shared" si="4"/>
        <v>0</v>
      </c>
    </row>
    <row r="48" spans="1:7" ht="12.75" customHeight="1" x14ac:dyDescent="0.2">
      <c r="A48" s="2"/>
      <c r="B48" s="3"/>
      <c r="C48" s="3"/>
      <c r="D48" s="3"/>
      <c r="E48" s="3"/>
      <c r="F48" s="3"/>
      <c r="G48" s="3"/>
    </row>
    <row r="49" spans="1:7" ht="12.75" customHeight="1" x14ac:dyDescent="0.2">
      <c r="A49" s="2" t="str">
        <f>'Operating Proforma 1st Yr'!A79</f>
        <v>Replacement Reserve</v>
      </c>
      <c r="B49" s="3">
        <f>'Operating Proforma 1st Yr'!G79*(1+'Operating Proforma 1st Yr'!F79)</f>
        <v>0</v>
      </c>
      <c r="C49" s="3">
        <f>B49*(1+'Operating Proforma 1st Yr'!$F$79)</f>
        <v>0</v>
      </c>
      <c r="D49" s="3">
        <f>C49*(1+'Operating Proforma 1st Yr'!$F$79)</f>
        <v>0</v>
      </c>
      <c r="E49" s="3">
        <f>D49*(1+'Operating Proforma 1st Yr'!$F$79)</f>
        <v>0</v>
      </c>
      <c r="F49" s="3">
        <f>E49*(1+'Operating Proforma 1st Yr'!$F$79)</f>
        <v>0</v>
      </c>
      <c r="G49" s="3">
        <f>F49*(1+'Operating Proforma 1st Yr'!$F$79)</f>
        <v>0</v>
      </c>
    </row>
    <row r="50" spans="1:7" ht="12.75" customHeight="1" x14ac:dyDescent="0.2">
      <c r="A50" s="2" t="str">
        <f>'Operating Proforma 1st Yr'!A80</f>
        <v xml:space="preserve">Operating Reserve </v>
      </c>
      <c r="B50" s="489">
        <f>'Operating Proforma 1st Yr'!G80*(1+'Operating Proforma 1st Yr'!F80)</f>
        <v>0</v>
      </c>
      <c r="C50" s="489">
        <f>B50*(1+'Operating Proforma 1st Yr'!$F$80)</f>
        <v>0</v>
      </c>
      <c r="D50" s="489">
        <f>C50*(1+'Operating Proforma 1st Yr'!$F$80)</f>
        <v>0</v>
      </c>
      <c r="E50" s="489">
        <f>D50*(1+'Operating Proforma 1st Yr'!$F$80)</f>
        <v>0</v>
      </c>
      <c r="F50" s="489">
        <f>E50*(1+'Operating Proforma 1st Yr'!$F$80)</f>
        <v>0</v>
      </c>
      <c r="G50" s="489">
        <f>F50*(1+'Operating Proforma 1st Yr'!$F$80)</f>
        <v>0</v>
      </c>
    </row>
    <row r="51" spans="1:7" ht="12.75" customHeight="1" x14ac:dyDescent="0.2">
      <c r="A51" s="490" t="str">
        <f>'Operating Proforma 1st Yr'!A81</f>
        <v>Total Operating Expenses</v>
      </c>
      <c r="B51" s="491">
        <f t="shared" ref="B51:G51" si="5">SUM(B47:B50)</f>
        <v>0</v>
      </c>
      <c r="C51" s="491">
        <f t="shared" si="5"/>
        <v>0</v>
      </c>
      <c r="D51" s="491">
        <f t="shared" si="5"/>
        <v>0</v>
      </c>
      <c r="E51" s="491">
        <f t="shared" si="5"/>
        <v>0</v>
      </c>
      <c r="F51" s="491">
        <f t="shared" si="5"/>
        <v>0</v>
      </c>
      <c r="G51" s="491">
        <f t="shared" si="5"/>
        <v>0</v>
      </c>
    </row>
    <row r="52" spans="1:7" ht="12.75" customHeight="1" x14ac:dyDescent="0.2">
      <c r="A52" s="2"/>
      <c r="B52" s="3"/>
      <c r="C52" s="3"/>
      <c r="D52" s="3"/>
      <c r="E52" s="3"/>
      <c r="F52" s="3"/>
      <c r="G52" s="3"/>
    </row>
    <row r="53" spans="1:7" ht="12.75" customHeight="1" x14ac:dyDescent="0.2">
      <c r="A53" s="490" t="str">
        <f>'Operating Proforma 1st Yr'!A83</f>
        <v>Net Operating Income (NOI)</v>
      </c>
      <c r="B53" s="491">
        <f t="shared" ref="B53:G53" si="6">B36-B51</f>
        <v>0</v>
      </c>
      <c r="C53" s="491">
        <f t="shared" si="6"/>
        <v>0</v>
      </c>
      <c r="D53" s="491">
        <f t="shared" si="6"/>
        <v>0</v>
      </c>
      <c r="E53" s="491">
        <f t="shared" si="6"/>
        <v>0</v>
      </c>
      <c r="F53" s="491">
        <f t="shared" si="6"/>
        <v>0</v>
      </c>
      <c r="G53" s="491">
        <f t="shared" si="6"/>
        <v>0</v>
      </c>
    </row>
    <row r="54" spans="1:7" ht="12.75" customHeight="1" x14ac:dyDescent="0.2">
      <c r="A54" s="490"/>
      <c r="B54" s="3"/>
      <c r="C54" s="3"/>
      <c r="D54" s="3"/>
      <c r="E54" s="3"/>
      <c r="F54" s="3"/>
      <c r="G54" s="3"/>
    </row>
    <row r="55" spans="1:7" ht="12.75" customHeight="1" x14ac:dyDescent="0.2">
      <c r="A55" s="490" t="str">
        <f>'Operating Proforma 1st Yr'!A85</f>
        <v>Debt Service - Permanent</v>
      </c>
      <c r="B55" s="3"/>
      <c r="C55" s="3"/>
      <c r="D55" s="3"/>
      <c r="E55" s="3"/>
      <c r="F55" s="3"/>
      <c r="G55" s="3"/>
    </row>
    <row r="56" spans="1:7" ht="12.75" customHeight="1" x14ac:dyDescent="0.2">
      <c r="A56" s="496" t="str">
        <f>'Operating Proforma 1st Yr'!A87</f>
        <v xml:space="preserve">    Debt Service Per Year for 1st Loan:</v>
      </c>
      <c r="B56" s="498">
        <v>0</v>
      </c>
      <c r="C56" s="498">
        <v>0</v>
      </c>
      <c r="D56" s="498">
        <v>0</v>
      </c>
      <c r="E56" s="498">
        <v>0</v>
      </c>
      <c r="F56" s="498">
        <v>0</v>
      </c>
      <c r="G56" s="498">
        <v>0</v>
      </c>
    </row>
    <row r="57" spans="1:7" ht="12.75" customHeight="1" x14ac:dyDescent="0.2">
      <c r="A57" s="496" t="str">
        <f>'Operating Proforma 1st Yr'!A91</f>
        <v xml:space="preserve">    Debt Service Per Year 2nd Loan:</v>
      </c>
      <c r="B57" s="498">
        <v>0</v>
      </c>
      <c r="C57" s="498">
        <v>0</v>
      </c>
      <c r="D57" s="498">
        <v>0</v>
      </c>
      <c r="E57" s="498">
        <v>0</v>
      </c>
      <c r="F57" s="498">
        <v>0</v>
      </c>
      <c r="G57" s="498">
        <v>0</v>
      </c>
    </row>
    <row r="58" spans="1:7" ht="12.75" customHeight="1" x14ac:dyDescent="0.2">
      <c r="A58" s="496" t="str">
        <f>'Operating Proforma 1st Yr'!A95</f>
        <v xml:space="preserve">    Debt Service Per Year HOME Loan:</v>
      </c>
      <c r="B58" s="499">
        <v>0</v>
      </c>
      <c r="C58" s="499">
        <v>0</v>
      </c>
      <c r="D58" s="499">
        <v>0</v>
      </c>
      <c r="E58" s="499">
        <v>0</v>
      </c>
      <c r="F58" s="499">
        <v>0</v>
      </c>
      <c r="G58" s="499">
        <v>0</v>
      </c>
    </row>
    <row r="59" spans="1:7" ht="12.75" customHeight="1" x14ac:dyDescent="0.2">
      <c r="A59" s="490" t="s">
        <v>1130</v>
      </c>
      <c r="B59" s="491">
        <f t="shared" ref="B59:G59" si="7">SUM(B56:B58)</f>
        <v>0</v>
      </c>
      <c r="C59" s="491">
        <f t="shared" si="7"/>
        <v>0</v>
      </c>
      <c r="D59" s="491">
        <f t="shared" si="7"/>
        <v>0</v>
      </c>
      <c r="E59" s="491">
        <f t="shared" si="7"/>
        <v>0</v>
      </c>
      <c r="F59" s="491">
        <f t="shared" si="7"/>
        <v>0</v>
      </c>
      <c r="G59" s="491">
        <f t="shared" si="7"/>
        <v>0</v>
      </c>
    </row>
    <row r="60" spans="1:7" ht="12.75" customHeight="1" x14ac:dyDescent="0.2">
      <c r="A60" s="495"/>
      <c r="B60" s="3"/>
      <c r="C60" s="3"/>
      <c r="D60" s="3"/>
      <c r="E60" s="3"/>
      <c r="F60" s="3"/>
      <c r="G60" s="3"/>
    </row>
    <row r="61" spans="1:7" ht="12.75" customHeight="1" x14ac:dyDescent="0.2">
      <c r="A61" s="490" t="s">
        <v>744</v>
      </c>
      <c r="B61" s="491">
        <f t="shared" ref="B61:G61" si="8">B53-B59</f>
        <v>0</v>
      </c>
      <c r="C61" s="491">
        <f t="shared" si="8"/>
        <v>0</v>
      </c>
      <c r="D61" s="491">
        <f t="shared" si="8"/>
        <v>0</v>
      </c>
      <c r="E61" s="491">
        <f t="shared" si="8"/>
        <v>0</v>
      </c>
      <c r="F61" s="491">
        <f t="shared" si="8"/>
        <v>0</v>
      </c>
      <c r="G61" s="491">
        <f t="shared" si="8"/>
        <v>0</v>
      </c>
    </row>
    <row r="62" spans="1:7" ht="12.75" customHeight="1" x14ac:dyDescent="0.2">
      <c r="A62" s="2"/>
      <c r="B62" s="3"/>
      <c r="C62" s="3"/>
      <c r="D62" s="3"/>
      <c r="E62" s="3"/>
      <c r="F62" s="3"/>
      <c r="G62" s="3"/>
    </row>
    <row r="63" spans="1:7" ht="12.75" customHeight="1" x14ac:dyDescent="0.2">
      <c r="A63" s="2"/>
      <c r="B63" s="3"/>
      <c r="C63" s="3"/>
      <c r="D63" s="3"/>
      <c r="E63" s="3"/>
      <c r="F63" s="3"/>
      <c r="G63" s="3"/>
    </row>
    <row r="64" spans="1:7" ht="12.75" customHeight="1" x14ac:dyDescent="0.2">
      <c r="A64" s="2"/>
      <c r="B64" s="3"/>
      <c r="C64" s="3"/>
      <c r="D64" s="3"/>
      <c r="E64" s="3"/>
      <c r="F64" s="3"/>
      <c r="G64" s="3"/>
    </row>
    <row r="65" spans="1:7" ht="12.75" customHeight="1" x14ac:dyDescent="0.2">
      <c r="A65" s="2"/>
      <c r="B65" s="3"/>
      <c r="C65" s="3"/>
      <c r="D65" s="3"/>
      <c r="E65" s="3"/>
      <c r="F65" s="3"/>
      <c r="G65" s="3"/>
    </row>
    <row r="66" spans="1:7" ht="12.75" customHeight="1" x14ac:dyDescent="0.2">
      <c r="A66" s="2"/>
      <c r="B66" s="3"/>
      <c r="C66" s="3"/>
      <c r="D66" s="3"/>
      <c r="E66" s="3"/>
      <c r="F66" s="3"/>
      <c r="G66" s="3"/>
    </row>
    <row r="67" spans="1:7" ht="12.75" customHeight="1" x14ac:dyDescent="0.2">
      <c r="A67" s="2"/>
      <c r="B67" s="3"/>
      <c r="C67" s="3"/>
      <c r="D67" s="3"/>
      <c r="E67" s="3"/>
      <c r="F67" s="3"/>
      <c r="G67" s="3"/>
    </row>
    <row r="68" spans="1:7" ht="12.75" customHeight="1" x14ac:dyDescent="0.2">
      <c r="A68" s="2"/>
      <c r="B68" s="3"/>
      <c r="C68" s="3"/>
      <c r="D68" s="3"/>
      <c r="E68" s="3"/>
      <c r="F68" s="3"/>
      <c r="G68" s="3"/>
    </row>
    <row r="69" spans="1:7" ht="12.75" customHeight="1" x14ac:dyDescent="0.2">
      <c r="A69" s="2"/>
      <c r="B69" s="3"/>
      <c r="C69" s="3"/>
      <c r="D69" s="3"/>
      <c r="E69" s="3"/>
      <c r="F69" s="3"/>
      <c r="G69" s="3"/>
    </row>
    <row r="70" spans="1:7" ht="12.75" customHeight="1" x14ac:dyDescent="0.2">
      <c r="A70" s="2"/>
      <c r="B70" s="3"/>
      <c r="C70" s="3"/>
      <c r="D70" s="3"/>
      <c r="E70" s="3"/>
      <c r="F70" s="3"/>
      <c r="G70" s="3"/>
    </row>
    <row r="71" spans="1:7" ht="12.75" customHeight="1" x14ac:dyDescent="0.2">
      <c r="A71" s="2"/>
      <c r="B71" s="3"/>
      <c r="C71" s="3"/>
      <c r="D71" s="3"/>
      <c r="E71" s="3"/>
      <c r="F71" s="3"/>
      <c r="G71" s="3"/>
    </row>
    <row r="72" spans="1:7" ht="12.75" customHeight="1" x14ac:dyDescent="0.2">
      <c r="A72" s="2"/>
      <c r="B72" s="3"/>
      <c r="C72" s="3"/>
      <c r="D72" s="3"/>
      <c r="E72" s="3"/>
      <c r="F72" s="3"/>
      <c r="G72" s="3"/>
    </row>
  </sheetData>
  <sheetProtection algorithmName="SHA-512" hashValue="Vd/ZAdGYAQeEZwi0Miu3XJenNlpL23SJyB2PRMqllTbLiXZGeD8Z8l6ti5EOc/f9YEFPc0bzEOq6BI1K0gJ4rg==" saltValue="3ysYTOqj804dzMWu9SuteQ==" spinCount="100000" sheet="1" objects="1" scenarios="1"/>
  <phoneticPr fontId="0" type="noConversion"/>
  <printOptions gridLines="1" gridLinesSet="0"/>
  <pageMargins left="0.4" right="0.75" top="1" bottom="1" header="0.5" footer="0.5"/>
  <pageSetup scale="83" orientation="portrait" r:id="rId1"/>
  <headerFooter alignWithMargins="0">
    <oddHeader>&amp;C&amp;"Arial,Bold"&amp;14&amp;A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outlinePr summaryRight="0"/>
    <pageSetUpPr fitToPage="1"/>
  </sheetPr>
  <dimension ref="A1:I61"/>
  <sheetViews>
    <sheetView view="pageBreakPreview" topLeftCell="A21" zoomScale="90" zoomScaleNormal="100" zoomScaleSheetLayoutView="90" workbookViewId="0">
      <selection activeCell="O24" sqref="O24"/>
    </sheetView>
  </sheetViews>
  <sheetFormatPr defaultRowHeight="12.75" x14ac:dyDescent="0.2"/>
  <cols>
    <col min="1" max="1" width="31" customWidth="1"/>
    <col min="2" max="2" width="14" bestFit="1" customWidth="1"/>
    <col min="9" max="9" width="11.7109375" bestFit="1" customWidth="1"/>
  </cols>
  <sheetData>
    <row r="1" spans="1:9" ht="15.75" x14ac:dyDescent="0.25">
      <c r="A1" t="str">
        <f>'Operating Proforma 2-7th Yr.'!A1</f>
        <v>Project Name:</v>
      </c>
      <c r="B1" s="1">
        <f>'Operating Proforma 2-7th Yr.'!B1</f>
        <v>0</v>
      </c>
    </row>
    <row r="2" spans="1:9" x14ac:dyDescent="0.2">
      <c r="A2" t="str">
        <f>'Operating Proforma 2-7th Yr.'!A2</f>
        <v>Total Number of Units</v>
      </c>
      <c r="B2" s="2">
        <f>'Operating Proforma 2-7th Yr.'!B2</f>
        <v>0</v>
      </c>
    </row>
    <row r="4" spans="1:9" x14ac:dyDescent="0.2">
      <c r="A4" s="490" t="str">
        <f>'Operating Proforma 1st Yr'!A4</f>
        <v>Rental Income</v>
      </c>
      <c r="B4" s="7"/>
      <c r="C4" s="7"/>
      <c r="D4" s="7"/>
      <c r="E4" s="7"/>
      <c r="F4" s="7"/>
      <c r="G4" s="7"/>
      <c r="H4" s="7"/>
      <c r="I4" s="7"/>
    </row>
    <row r="5" spans="1:9" x14ac:dyDescent="0.2">
      <c r="A5" s="490" t="str">
        <f>'Operating Proforma 2-7th Yr.'!A5</f>
        <v>Type of Unit</v>
      </c>
      <c r="B5" s="490" t="s">
        <v>711</v>
      </c>
      <c r="C5" s="490" t="s">
        <v>712</v>
      </c>
      <c r="D5" s="490" t="s">
        <v>713</v>
      </c>
      <c r="E5" s="490" t="s">
        <v>714</v>
      </c>
      <c r="F5" s="490" t="s">
        <v>715</v>
      </c>
      <c r="G5" s="490" t="s">
        <v>716</v>
      </c>
      <c r="H5" s="490" t="s">
        <v>717</v>
      </c>
      <c r="I5" s="490" t="s">
        <v>718</v>
      </c>
    </row>
    <row r="6" spans="1:9" x14ac:dyDescent="0.2">
      <c r="A6" s="2">
        <f>'Operating Proforma 2-7th Yr.'!A6</f>
        <v>0</v>
      </c>
      <c r="B6" s="3">
        <f>'Operating Proforma 2-7th Yr.'!G6*(1+'Operating Proforma 1st Yr'!$F$6)</f>
        <v>0</v>
      </c>
      <c r="C6" s="3">
        <f>B6*(1+'Operating Proforma 1st Yr'!$F$6)</f>
        <v>0</v>
      </c>
      <c r="D6" s="3">
        <f>C6*(1+'Operating Proforma 1st Yr'!$F$6)</f>
        <v>0</v>
      </c>
      <c r="E6" s="3">
        <f>D6*(1+'Operating Proforma 1st Yr'!$F$6)</f>
        <v>0</v>
      </c>
      <c r="F6" s="3">
        <f>E6*(1+'Operating Proforma 1st Yr'!$F$6)</f>
        <v>0</v>
      </c>
      <c r="G6" s="3">
        <f>F6*(1+'Operating Proforma 1st Yr'!$F$6)</f>
        <v>0</v>
      </c>
      <c r="H6" s="3">
        <f>G6*(1+'Operating Proforma 1st Yr'!$F$6)</f>
        <v>0</v>
      </c>
      <c r="I6" s="3">
        <f>H6*(1+'Operating Proforma 1st Yr'!$F$6)</f>
        <v>0</v>
      </c>
    </row>
    <row r="7" spans="1:9" x14ac:dyDescent="0.2">
      <c r="A7" s="2">
        <f>'Operating Proforma 2-7th Yr.'!A7</f>
        <v>0</v>
      </c>
      <c r="B7" s="3">
        <f>'Operating Proforma 2-7th Yr.'!G7*(1+'Operating Proforma 1st Yr'!$F$7)</f>
        <v>0</v>
      </c>
      <c r="C7" s="3">
        <f>B7*(1+'Operating Proforma 1st Yr'!$F$7)</f>
        <v>0</v>
      </c>
      <c r="D7" s="3">
        <f>C7*(1+'Operating Proforma 1st Yr'!$F$7)</f>
        <v>0</v>
      </c>
      <c r="E7" s="3">
        <f>D7*(1+'Operating Proforma 1st Yr'!$F$7)</f>
        <v>0</v>
      </c>
      <c r="F7" s="3">
        <f>E7*(1+'Operating Proforma 1st Yr'!$F$7)</f>
        <v>0</v>
      </c>
      <c r="G7" s="3">
        <f>F7*(1+'Operating Proforma 1st Yr'!$F$7)</f>
        <v>0</v>
      </c>
      <c r="H7" s="3">
        <f>G7*(1+'Operating Proforma 1st Yr'!$F$7)</f>
        <v>0</v>
      </c>
      <c r="I7" s="3">
        <f>H7*(1+'Operating Proforma 1st Yr'!$F$7)</f>
        <v>0</v>
      </c>
    </row>
    <row r="8" spans="1:9" x14ac:dyDescent="0.2">
      <c r="A8" s="2">
        <f>'Operating Proforma 2-7th Yr.'!A8</f>
        <v>0</v>
      </c>
      <c r="B8" s="3">
        <f>'Operating Proforma 2-7th Yr.'!G8*(1+'Operating Proforma 1st Yr'!$F$8)</f>
        <v>0</v>
      </c>
      <c r="C8" s="3">
        <f>B8*(1+'Operating Proforma 1st Yr'!$F$8)</f>
        <v>0</v>
      </c>
      <c r="D8" s="3">
        <f>C8*(1+'Operating Proforma 1st Yr'!$F$8)</f>
        <v>0</v>
      </c>
      <c r="E8" s="3">
        <f>D8*(1+'Operating Proforma 1st Yr'!$F$8)</f>
        <v>0</v>
      </c>
      <c r="F8" s="3">
        <f>E8*(1+'Operating Proforma 1st Yr'!$F$8)</f>
        <v>0</v>
      </c>
      <c r="G8" s="3">
        <f>F8*(1+'Operating Proforma 1st Yr'!$F$8)</f>
        <v>0</v>
      </c>
      <c r="H8" s="3">
        <f>G8*(1+'Operating Proforma 1st Yr'!$F$8)</f>
        <v>0</v>
      </c>
      <c r="I8" s="3">
        <f>H8*(1+'Operating Proforma 1st Yr'!$F$8)</f>
        <v>0</v>
      </c>
    </row>
    <row r="9" spans="1:9" x14ac:dyDescent="0.2">
      <c r="A9" s="2">
        <f>'Operating Proforma 2-7th Yr.'!A9</f>
        <v>0</v>
      </c>
      <c r="B9" s="3">
        <f>'Operating Proforma 2-7th Yr.'!G9*(1+'Operating Proforma 1st Yr'!$F$9)</f>
        <v>0</v>
      </c>
      <c r="C9" s="3">
        <f>B9*(1+'Operating Proforma 1st Yr'!$F$9)</f>
        <v>0</v>
      </c>
      <c r="D9" s="3">
        <f>C9*(1+'Operating Proforma 1st Yr'!$F$9)</f>
        <v>0</v>
      </c>
      <c r="E9" s="3">
        <f>D9*(1+'Operating Proforma 1st Yr'!$F$9)</f>
        <v>0</v>
      </c>
      <c r="F9" s="3">
        <f>E9*(1+'Operating Proforma 1st Yr'!$F$9)</f>
        <v>0</v>
      </c>
      <c r="G9" s="3">
        <f>F9*(1+'Operating Proforma 1st Yr'!$F$9)</f>
        <v>0</v>
      </c>
      <c r="H9" s="3">
        <f>G9*(1+'Operating Proforma 1st Yr'!$F$9)</f>
        <v>0</v>
      </c>
      <c r="I9" s="3">
        <f>H9*(1+'Operating Proforma 1st Yr'!$F$9)</f>
        <v>0</v>
      </c>
    </row>
    <row r="10" spans="1:9" x14ac:dyDescent="0.2">
      <c r="A10" s="2">
        <f>'Operating Proforma 2-7th Yr.'!A10</f>
        <v>0</v>
      </c>
      <c r="B10" s="3">
        <f>'Operating Proforma 2-7th Yr.'!G10*(1+'Operating Proforma 1st Yr'!$F$10)</f>
        <v>0</v>
      </c>
      <c r="C10" s="3">
        <f>B10*(1+'Operating Proforma 1st Yr'!$F$10)</f>
        <v>0</v>
      </c>
      <c r="D10" s="3">
        <f>C10*(1+'Operating Proforma 1st Yr'!$F$10)</f>
        <v>0</v>
      </c>
      <c r="E10" s="3">
        <f>D10*(1+'Operating Proforma 1st Yr'!$F$10)</f>
        <v>0</v>
      </c>
      <c r="F10" s="3">
        <f>E10*(1+'Operating Proforma 1st Yr'!$F$10)</f>
        <v>0</v>
      </c>
      <c r="G10" s="3">
        <f>F10*(1+'Operating Proforma 1st Yr'!$F$10)</f>
        <v>0</v>
      </c>
      <c r="H10" s="3">
        <f>G10*(1+'Operating Proforma 1st Yr'!$F$10)</f>
        <v>0</v>
      </c>
      <c r="I10" s="3">
        <f>H10*(1+'Operating Proforma 1st Yr'!$F$10)</f>
        <v>0</v>
      </c>
    </row>
    <row r="11" spans="1:9" x14ac:dyDescent="0.2">
      <c r="A11" s="2">
        <f>'Operating Proforma 2-7th Yr.'!A11</f>
        <v>0</v>
      </c>
      <c r="B11" s="3">
        <f>'Operating Proforma 2-7th Yr.'!G11*(1+'Operating Proforma 1st Yr'!$F$11)</f>
        <v>0</v>
      </c>
      <c r="C11" s="3">
        <f>B11*(1+'Operating Proforma 1st Yr'!$F$11)</f>
        <v>0</v>
      </c>
      <c r="D11" s="3">
        <f>C11*(1+'Operating Proforma 1st Yr'!$F$11)</f>
        <v>0</v>
      </c>
      <c r="E11" s="3">
        <f>D11*(1+'Operating Proforma 1st Yr'!$F$11)</f>
        <v>0</v>
      </c>
      <c r="F11" s="3">
        <f>E11*(1+'Operating Proforma 1st Yr'!$F$11)</f>
        <v>0</v>
      </c>
      <c r="G11" s="3">
        <f>F11*(1+'Operating Proforma 1st Yr'!$F$11)</f>
        <v>0</v>
      </c>
      <c r="H11" s="3">
        <f>G11*(1+'Operating Proforma 1st Yr'!$F$11)</f>
        <v>0</v>
      </c>
      <c r="I11" s="3">
        <f>H11*(1+'Operating Proforma 1st Yr'!$F$11)</f>
        <v>0</v>
      </c>
    </row>
    <row r="12" spans="1:9" x14ac:dyDescent="0.2">
      <c r="A12" s="2">
        <f>'Operating Proforma 2-7th Yr.'!A12</f>
        <v>0</v>
      </c>
      <c r="B12" s="3">
        <f>'Operating Proforma 2-7th Yr.'!G12*(1+'Operating Proforma 1st Yr'!$F$12)</f>
        <v>0</v>
      </c>
      <c r="C12" s="3">
        <f>B12*(1+'Operating Proforma 1st Yr'!$F$12)</f>
        <v>0</v>
      </c>
      <c r="D12" s="3">
        <f>C12*(1+'Operating Proforma 1st Yr'!$F$12)</f>
        <v>0</v>
      </c>
      <c r="E12" s="3">
        <f>D12*(1+'Operating Proforma 1st Yr'!$F$12)</f>
        <v>0</v>
      </c>
      <c r="F12" s="3">
        <f>E12*(1+'Operating Proforma 1st Yr'!$F$12)</f>
        <v>0</v>
      </c>
      <c r="G12" s="3">
        <f>F12*(1+'Operating Proforma 1st Yr'!$F$12)</f>
        <v>0</v>
      </c>
      <c r="H12" s="3">
        <f>G12*(1+'Operating Proforma 1st Yr'!$F$12)</f>
        <v>0</v>
      </c>
      <c r="I12" s="3">
        <f>H12*(1+'Operating Proforma 1st Yr'!$F$12)</f>
        <v>0</v>
      </c>
    </row>
    <row r="13" spans="1:9" x14ac:dyDescent="0.2">
      <c r="A13" s="2">
        <f>'Operating Proforma 2-7th Yr.'!A13</f>
        <v>0</v>
      </c>
      <c r="B13" s="3">
        <f>'Operating Proforma 2-7th Yr.'!G13*(1+'Operating Proforma 1st Yr'!$F$13)</f>
        <v>0</v>
      </c>
      <c r="C13" s="3">
        <f>B13*(1+'Operating Proforma 1st Yr'!$F$13)</f>
        <v>0</v>
      </c>
      <c r="D13" s="3">
        <f>C13*(1+'Operating Proforma 1st Yr'!$F$13)</f>
        <v>0</v>
      </c>
      <c r="E13" s="3">
        <f>D13*(1+'Operating Proforma 1st Yr'!$F$13)</f>
        <v>0</v>
      </c>
      <c r="F13" s="3">
        <f>E13*(1+'Operating Proforma 1st Yr'!$F$13)</f>
        <v>0</v>
      </c>
      <c r="G13" s="3">
        <f>F13*(1+'Operating Proforma 1st Yr'!$F$13)</f>
        <v>0</v>
      </c>
      <c r="H13" s="3">
        <f>G13*(1+'Operating Proforma 1st Yr'!$F$13)</f>
        <v>0</v>
      </c>
      <c r="I13" s="3">
        <f>H13*(1+'Operating Proforma 1st Yr'!$F$13)</f>
        <v>0</v>
      </c>
    </row>
    <row r="14" spans="1:9" x14ac:dyDescent="0.2">
      <c r="A14" s="2">
        <f>'Operating Proforma 2-7th Yr.'!A14</f>
        <v>0</v>
      </c>
      <c r="B14" s="3">
        <f>'Operating Proforma 2-7th Yr.'!G14*(1+'Operating Proforma 1st Yr'!$F$14)</f>
        <v>0</v>
      </c>
      <c r="C14" s="3">
        <f>B14*(1+'Operating Proforma 1st Yr'!$F$14)</f>
        <v>0</v>
      </c>
      <c r="D14" s="3">
        <f>C14*(1+'Operating Proforma 1st Yr'!$F$14)</f>
        <v>0</v>
      </c>
      <c r="E14" s="3">
        <f>D14*(1+'Operating Proforma 1st Yr'!$F$14)</f>
        <v>0</v>
      </c>
      <c r="F14" s="3">
        <f>E14*(1+'Operating Proforma 1st Yr'!$F$14)</f>
        <v>0</v>
      </c>
      <c r="G14" s="3">
        <f>F14*(1+'Operating Proforma 1st Yr'!$F$14)</f>
        <v>0</v>
      </c>
      <c r="H14" s="3">
        <f>G14*(1+'Operating Proforma 1st Yr'!$F$14)</f>
        <v>0</v>
      </c>
      <c r="I14" s="3">
        <f>H14*(1+'Operating Proforma 1st Yr'!$F$14)</f>
        <v>0</v>
      </c>
    </row>
    <row r="15" spans="1:9" x14ac:dyDescent="0.2">
      <c r="A15" s="2">
        <f>'Operating Proforma 2-7th Yr.'!A15</f>
        <v>0</v>
      </c>
      <c r="B15" s="3">
        <f>'Operating Proforma 2-7th Yr.'!G15*(1+'Operating Proforma 1st Yr'!$F$15)</f>
        <v>0</v>
      </c>
      <c r="C15" s="3">
        <f>B15*(1+'Operating Proforma 1st Yr'!$F$15)</f>
        <v>0</v>
      </c>
      <c r="D15" s="3">
        <f>C15*(1+'Operating Proforma 1st Yr'!$F$15)</f>
        <v>0</v>
      </c>
      <c r="E15" s="3">
        <f>D15*(1+'Operating Proforma 1st Yr'!$F$15)</f>
        <v>0</v>
      </c>
      <c r="F15" s="3">
        <f>E15*(1+'Operating Proforma 1st Yr'!$F$15)</f>
        <v>0</v>
      </c>
      <c r="G15" s="3">
        <f>F15*(1+'Operating Proforma 1st Yr'!$F$15)</f>
        <v>0</v>
      </c>
      <c r="H15" s="3">
        <f>G15*(1+'Operating Proforma 1st Yr'!$F$15)</f>
        <v>0</v>
      </c>
      <c r="I15" s="3">
        <f>H15*(1+'Operating Proforma 1st Yr'!$F$15)</f>
        <v>0</v>
      </c>
    </row>
    <row r="16" spans="1:9" x14ac:dyDescent="0.2">
      <c r="A16" s="2">
        <f>'Operating Proforma 2-7th Yr.'!A16</f>
        <v>0</v>
      </c>
      <c r="B16" s="3">
        <f>'Operating Proforma 2-7th Yr.'!G16*(1+'Operating Proforma 1st Yr'!$F$16)</f>
        <v>0</v>
      </c>
      <c r="C16" s="3">
        <f>B16*(1+'Operating Proforma 1st Yr'!$F$16)</f>
        <v>0</v>
      </c>
      <c r="D16" s="3">
        <f>C16*(1+'Operating Proforma 1st Yr'!$F$16)</f>
        <v>0</v>
      </c>
      <c r="E16" s="3">
        <f>D16*(1+'Operating Proforma 1st Yr'!$F$16)</f>
        <v>0</v>
      </c>
      <c r="F16" s="3">
        <f>E16*(1+'Operating Proforma 1st Yr'!$F$16)</f>
        <v>0</v>
      </c>
      <c r="G16" s="3">
        <f>F16*(1+'Operating Proforma 1st Yr'!$F$16)</f>
        <v>0</v>
      </c>
      <c r="H16" s="3">
        <f>G16*(1+'Operating Proforma 1st Yr'!$F$16)</f>
        <v>0</v>
      </c>
      <c r="I16" s="3">
        <f>H16*(1+'Operating Proforma 1st Yr'!$F$16)</f>
        <v>0</v>
      </c>
    </row>
    <row r="17" spans="1:9" x14ac:dyDescent="0.2">
      <c r="A17" s="2">
        <f>'Operating Proforma 2-7th Yr.'!A17</f>
        <v>0</v>
      </c>
      <c r="B17" s="3">
        <f>'Operating Proforma 2-7th Yr.'!G17*(1+'Operating Proforma 1st Yr'!$F$17)</f>
        <v>0</v>
      </c>
      <c r="C17" s="3">
        <f>B17*(1+'Operating Proforma 1st Yr'!$F$17)</f>
        <v>0</v>
      </c>
      <c r="D17" s="3">
        <f>C17*(1+'Operating Proforma 1st Yr'!$F$17)</f>
        <v>0</v>
      </c>
      <c r="E17" s="3">
        <f>D17*(1+'Operating Proforma 1st Yr'!$F$17)</f>
        <v>0</v>
      </c>
      <c r="F17" s="3">
        <f>E17*(1+'Operating Proforma 1st Yr'!$F$17)</f>
        <v>0</v>
      </c>
      <c r="G17" s="3">
        <f>F17*(1+'Operating Proforma 1st Yr'!$F$17)</f>
        <v>0</v>
      </c>
      <c r="H17" s="3">
        <f>G17*(1+'Operating Proforma 1st Yr'!$F$17)</f>
        <v>0</v>
      </c>
      <c r="I17" s="3">
        <f>H17*(1+'Operating Proforma 1st Yr'!$F$17)</f>
        <v>0</v>
      </c>
    </row>
    <row r="18" spans="1:9" x14ac:dyDescent="0.2">
      <c r="A18" s="2">
        <f>'Operating Proforma 2-7th Yr.'!A18</f>
        <v>0</v>
      </c>
      <c r="B18" s="3">
        <f>'Operating Proforma 2-7th Yr.'!G18*(1+'Operating Proforma 1st Yr'!$F$18)</f>
        <v>0</v>
      </c>
      <c r="C18" s="3">
        <f>B18*(1+'Operating Proforma 1st Yr'!$F$18)</f>
        <v>0</v>
      </c>
      <c r="D18" s="3">
        <f>C18*(1+'Operating Proforma 1st Yr'!$F$18)</f>
        <v>0</v>
      </c>
      <c r="E18" s="3">
        <f>D18*(1+'Operating Proforma 1st Yr'!$F$18)</f>
        <v>0</v>
      </c>
      <c r="F18" s="3">
        <f>E18*(1+'Operating Proforma 1st Yr'!$F$18)</f>
        <v>0</v>
      </c>
      <c r="G18" s="3">
        <f>F18*(1+'Operating Proforma 1st Yr'!$F$18)</f>
        <v>0</v>
      </c>
      <c r="H18" s="3">
        <f>G18*(1+'Operating Proforma 1st Yr'!$F$18)</f>
        <v>0</v>
      </c>
      <c r="I18" s="3">
        <f>H18*(1+'Operating Proforma 1st Yr'!$F$18)</f>
        <v>0</v>
      </c>
    </row>
    <row r="19" spans="1:9" x14ac:dyDescent="0.2">
      <c r="A19" s="2">
        <f>'Operating Proforma 2-7th Yr.'!A19</f>
        <v>0</v>
      </c>
      <c r="B19" s="3">
        <f>'Operating Proforma 2-7th Yr.'!G19*(1+'Operating Proforma 1st Yr'!$F$19)</f>
        <v>0</v>
      </c>
      <c r="C19" s="3">
        <f>B19*(1+'Operating Proforma 1st Yr'!$F$19)</f>
        <v>0</v>
      </c>
      <c r="D19" s="3">
        <f>C19*(1+'Operating Proforma 1st Yr'!$F$19)</f>
        <v>0</v>
      </c>
      <c r="E19" s="3">
        <f>D19*(1+'Operating Proforma 1st Yr'!$F$19)</f>
        <v>0</v>
      </c>
      <c r="F19" s="3">
        <f>E19*(1+'Operating Proforma 1st Yr'!$F$19)</f>
        <v>0</v>
      </c>
      <c r="G19" s="3">
        <f>F19*(1+'Operating Proforma 1st Yr'!$F$19)</f>
        <v>0</v>
      </c>
      <c r="H19" s="3">
        <f>G19*(1+'Operating Proforma 1st Yr'!$F$19)</f>
        <v>0</v>
      </c>
      <c r="I19" s="3">
        <f>H19*(1+'Operating Proforma 1st Yr'!$F$19)</f>
        <v>0</v>
      </c>
    </row>
    <row r="20" spans="1:9" x14ac:dyDescent="0.2">
      <c r="A20" s="2">
        <f>'Operating Proforma 2-7th Yr.'!A20</f>
        <v>0</v>
      </c>
      <c r="B20" s="3">
        <f>'Operating Proforma 2-7th Yr.'!G20*(1+'Operating Proforma 1st Yr'!$F$20)</f>
        <v>0</v>
      </c>
      <c r="C20" s="3">
        <f>B20*(1+'Operating Proforma 1st Yr'!$F$20)</f>
        <v>0</v>
      </c>
      <c r="D20" s="3">
        <f>C20*(1+'Operating Proforma 1st Yr'!$F$20)</f>
        <v>0</v>
      </c>
      <c r="E20" s="3">
        <f>D20*(1+'Operating Proforma 1st Yr'!$F$20)</f>
        <v>0</v>
      </c>
      <c r="F20" s="3">
        <f>E20*(1+'Operating Proforma 1st Yr'!$F$20)</f>
        <v>0</v>
      </c>
      <c r="G20" s="3">
        <f>F20*(1+'Operating Proforma 1st Yr'!$F$20)</f>
        <v>0</v>
      </c>
      <c r="H20" s="3">
        <f>G20*(1+'Operating Proforma 1st Yr'!$F$20)</f>
        <v>0</v>
      </c>
      <c r="I20" s="3">
        <f>H20*(1+'Operating Proforma 1st Yr'!$F$20)</f>
        <v>0</v>
      </c>
    </row>
    <row r="21" spans="1:9" x14ac:dyDescent="0.2">
      <c r="A21" s="2">
        <f>'Operating Proforma 2-7th Yr.'!A21</f>
        <v>0</v>
      </c>
      <c r="B21" s="3">
        <f>'Operating Proforma 2-7th Yr.'!G21*(1+'Operating Proforma 1st Yr'!$F$20)</f>
        <v>0</v>
      </c>
      <c r="C21" s="3">
        <f>B21*(1+'Operating Proforma 1st Yr'!$F$21)</f>
        <v>0</v>
      </c>
      <c r="D21" s="3">
        <f>C21*(1+'Operating Proforma 1st Yr'!$F$21)</f>
        <v>0</v>
      </c>
      <c r="E21" s="3">
        <f>D21*(1+'Operating Proforma 1st Yr'!$F$21)</f>
        <v>0</v>
      </c>
      <c r="F21" s="3">
        <f>E21*(1+'Operating Proforma 1st Yr'!$F$21)</f>
        <v>0</v>
      </c>
      <c r="G21" s="3">
        <f>F21*(1+'Operating Proforma 1st Yr'!$F$21)</f>
        <v>0</v>
      </c>
      <c r="H21" s="3">
        <f>G21*(1+'Operating Proforma 1st Yr'!$F$21)</f>
        <v>0</v>
      </c>
      <c r="I21" s="3">
        <f>H21*(1+'Operating Proforma 1st Yr'!$F$21)</f>
        <v>0</v>
      </c>
    </row>
    <row r="22" spans="1:9" x14ac:dyDescent="0.2">
      <c r="A22" s="2">
        <f>'Operating Proforma 2-7th Yr.'!A22</f>
        <v>0</v>
      </c>
      <c r="B22" s="3">
        <f>'Operating Proforma 2-7th Yr.'!G22*(1+'Operating Proforma 1st Yr'!$F$20)</f>
        <v>0</v>
      </c>
      <c r="C22" s="3">
        <f>B22*(1+'Operating Proforma 1st Yr'!$F$22)</f>
        <v>0</v>
      </c>
      <c r="D22" s="3">
        <f>C22*(1+'Operating Proforma 1st Yr'!$F$22)</f>
        <v>0</v>
      </c>
      <c r="E22" s="3">
        <f>D22*(1+'Operating Proforma 1st Yr'!$F$22)</f>
        <v>0</v>
      </c>
      <c r="F22" s="3">
        <f>E22*(1+'Operating Proforma 1st Yr'!$F$22)</f>
        <v>0</v>
      </c>
      <c r="G22" s="3">
        <f>F22*(1+'Operating Proforma 1st Yr'!$F$22)</f>
        <v>0</v>
      </c>
      <c r="H22" s="3">
        <f>G22*(1+'Operating Proforma 1st Yr'!$F$22)</f>
        <v>0</v>
      </c>
      <c r="I22" s="3">
        <f>H22*(1+'Operating Proforma 1st Yr'!$F$22)</f>
        <v>0</v>
      </c>
    </row>
    <row r="23" spans="1:9" x14ac:dyDescent="0.2">
      <c r="A23" s="2">
        <f>'Operating Proforma 2-7th Yr.'!A23</f>
        <v>0</v>
      </c>
      <c r="B23" s="3">
        <f>'Operating Proforma 2-7th Yr.'!G23*(1+'Operating Proforma 1st Yr'!$F$20)</f>
        <v>0</v>
      </c>
      <c r="C23" s="3">
        <f>B23*(1+'Operating Proforma 1st Yr'!$F$23)</f>
        <v>0</v>
      </c>
      <c r="D23" s="3">
        <f>C23*(1+'Operating Proforma 1st Yr'!$F$23)</f>
        <v>0</v>
      </c>
      <c r="E23" s="3">
        <f>D23*(1+'Operating Proforma 1st Yr'!$F$23)</f>
        <v>0</v>
      </c>
      <c r="F23" s="3">
        <f>E23*(1+'Operating Proforma 1st Yr'!$F$23)</f>
        <v>0</v>
      </c>
      <c r="G23" s="3">
        <f>F23*(1+'Operating Proforma 1st Yr'!$F$23)</f>
        <v>0</v>
      </c>
      <c r="H23" s="3">
        <f>G23*(1+'Operating Proforma 1st Yr'!$F$23)</f>
        <v>0</v>
      </c>
      <c r="I23" s="3">
        <f>H23*(1+'Operating Proforma 1st Yr'!$F$23)</f>
        <v>0</v>
      </c>
    </row>
    <row r="24" spans="1:9" ht="13.5" thickBot="1" x14ac:dyDescent="0.25">
      <c r="A24" s="5">
        <f>'Operating Proforma 2-7th Yr.'!A24</f>
        <v>0</v>
      </c>
      <c r="B24" s="4">
        <f>'Operating Proforma 2-7th Yr.'!G24*(1+'Operating Proforma 1st Yr'!$F$24)</f>
        <v>0</v>
      </c>
      <c r="C24" s="4">
        <f>B24*(1+'Operating Proforma 1st Yr'!$F$24)</f>
        <v>0</v>
      </c>
      <c r="D24" s="4">
        <f>C24*(1+'Operating Proforma 1st Yr'!$F$24)</f>
        <v>0</v>
      </c>
      <c r="E24" s="4">
        <f>D24*(1+'Operating Proforma 1st Yr'!$F$24)</f>
        <v>0</v>
      </c>
      <c r="F24" s="4">
        <f>E24*(1+'Operating Proforma 1st Yr'!$F$24)</f>
        <v>0</v>
      </c>
      <c r="G24" s="4">
        <f>F24*(1+'Operating Proforma 1st Yr'!$F$24)</f>
        <v>0</v>
      </c>
      <c r="H24" s="4">
        <f>G24*(1+'Operating Proforma 1st Yr'!$F$24)</f>
        <v>0</v>
      </c>
      <c r="I24" s="4">
        <f>H24*(1+'Operating Proforma 1st Yr'!$F$24)</f>
        <v>0</v>
      </c>
    </row>
    <row r="25" spans="1:9" s="7" customFormat="1" x14ac:dyDescent="0.2">
      <c r="A25" s="7" t="str">
        <f>'Operating Proforma 2-7th Yr.'!A25</f>
        <v>Total Rental Income</v>
      </c>
      <c r="B25" s="6">
        <f>SUM(B6:B24)</f>
        <v>0</v>
      </c>
      <c r="C25" s="6">
        <f t="shared" ref="C25:I25" si="0">SUM(C6:C24)</f>
        <v>0</v>
      </c>
      <c r="D25" s="6">
        <f t="shared" si="0"/>
        <v>0</v>
      </c>
      <c r="E25" s="6">
        <f t="shared" si="0"/>
        <v>0</v>
      </c>
      <c r="F25" s="6">
        <f t="shared" si="0"/>
        <v>0</v>
      </c>
      <c r="G25" s="6">
        <f t="shared" si="0"/>
        <v>0</v>
      </c>
      <c r="H25" s="6">
        <f t="shared" si="0"/>
        <v>0</v>
      </c>
      <c r="I25" s="6">
        <f t="shared" si="0"/>
        <v>0</v>
      </c>
    </row>
    <row r="26" spans="1:9" x14ac:dyDescent="0.2">
      <c r="B26" s="3"/>
    </row>
    <row r="27" spans="1:9" x14ac:dyDescent="0.2">
      <c r="B27" s="3"/>
    </row>
    <row r="28" spans="1:9" x14ac:dyDescent="0.2">
      <c r="A28" s="492" t="str">
        <f>'Operating Proforma 1st Yr'!A28</f>
        <v>Other Income</v>
      </c>
      <c r="B28" s="3"/>
    </row>
    <row r="29" spans="1:9" x14ac:dyDescent="0.2">
      <c r="A29" s="2" t="str">
        <f>'Operating Proforma 1st Yr'!A29</f>
        <v xml:space="preserve">   Laundry Facilities</v>
      </c>
      <c r="B29" s="3">
        <f>'Operating Proforma 2-7th Yr.'!G29*(1+'Operating Proforma 1st Yr'!F29)</f>
        <v>0</v>
      </c>
      <c r="C29" s="3">
        <f>B29*(1+'Operating Proforma 1st Yr'!$F$29)</f>
        <v>0</v>
      </c>
      <c r="D29" s="3">
        <f>C29*(1+'Operating Proforma 1st Yr'!$F$29)</f>
        <v>0</v>
      </c>
      <c r="E29" s="3">
        <f>D29*(1+'Operating Proforma 1st Yr'!$F$29)</f>
        <v>0</v>
      </c>
      <c r="F29" s="3">
        <f>E29*(1+'Operating Proforma 1st Yr'!$F$29)</f>
        <v>0</v>
      </c>
      <c r="G29" s="3">
        <f>F29*(1+'Operating Proforma 1st Yr'!$F$29)</f>
        <v>0</v>
      </c>
      <c r="H29" s="3">
        <f>G29*(1+'Operating Proforma 1st Yr'!$F$29)</f>
        <v>0</v>
      </c>
      <c r="I29" s="3">
        <f>H29*(1+'Operating Proforma 1st Yr'!$F$29)</f>
        <v>0</v>
      </c>
    </row>
    <row r="30" spans="1:9" x14ac:dyDescent="0.2">
      <c r="A30" s="2" t="str">
        <f>'Operating Proforma 1st Yr'!A30</f>
        <v xml:space="preserve">   Vending Machines</v>
      </c>
      <c r="B30" s="3">
        <f>'Operating Proforma 2-7th Yr.'!G30*(1+'Operating Proforma 1st Yr'!F30)</f>
        <v>0</v>
      </c>
      <c r="C30" s="3">
        <f>B30*(1+'Operating Proforma 1st Yr'!$F$30)</f>
        <v>0</v>
      </c>
      <c r="D30" s="3">
        <f>C30*(1+'Operating Proforma 1st Yr'!$F$30)</f>
        <v>0</v>
      </c>
      <c r="E30" s="3">
        <f>D30*(1+'Operating Proforma 1st Yr'!$F$30)</f>
        <v>0</v>
      </c>
      <c r="F30" s="3">
        <f>E30*(1+'Operating Proforma 1st Yr'!$F$30)</f>
        <v>0</v>
      </c>
      <c r="G30" s="3">
        <f>F30*(1+'Operating Proforma 1st Yr'!$F$30)</f>
        <v>0</v>
      </c>
      <c r="H30" s="3">
        <f>G30*(1+'Operating Proforma 1st Yr'!$F$30)</f>
        <v>0</v>
      </c>
      <c r="I30" s="3">
        <f>H30*(1+'Operating Proforma 1st Yr'!$F$30)</f>
        <v>0</v>
      </c>
    </row>
    <row r="31" spans="1:9" x14ac:dyDescent="0.2">
      <c r="A31" s="2" t="str">
        <f>'Operating Proforma 1st Yr'!A31</f>
        <v xml:space="preserve">  Other - Specify</v>
      </c>
      <c r="B31" s="489">
        <f>'Operating Proforma 2-7th Yr.'!G31*(1+'Operating Proforma 1st Yr'!F31)</f>
        <v>0</v>
      </c>
      <c r="C31" s="489">
        <f>B31*(1+'Operating Proforma 1st Yr'!$F$31)</f>
        <v>0</v>
      </c>
      <c r="D31" s="489">
        <f>C31*(1+'Operating Proforma 1st Yr'!$F$31)</f>
        <v>0</v>
      </c>
      <c r="E31" s="489">
        <f>D31*(1+'Operating Proforma 1st Yr'!$F$31)</f>
        <v>0</v>
      </c>
      <c r="F31" s="489">
        <f>E31*(1+'Operating Proforma 1st Yr'!$F$31)</f>
        <v>0</v>
      </c>
      <c r="G31" s="489">
        <f>F31*(1+'Operating Proforma 1st Yr'!$F$31)</f>
        <v>0</v>
      </c>
      <c r="H31" s="489">
        <f>G31*(1+'Operating Proforma 1st Yr'!$F$31)</f>
        <v>0</v>
      </c>
      <c r="I31" s="489">
        <f>H31*(1+'Operating Proforma 1st Yr'!$F$31)</f>
        <v>0</v>
      </c>
    </row>
    <row r="32" spans="1:9" x14ac:dyDescent="0.2">
      <c r="A32" s="490" t="str">
        <f>'Operating Proforma 1st Yr'!A32</f>
        <v>Total Other Income</v>
      </c>
      <c r="B32" s="491">
        <f>SUM(B29:B31)</f>
        <v>0</v>
      </c>
      <c r="C32" s="491">
        <f>SUM(C29:C31)</f>
        <v>0</v>
      </c>
      <c r="D32" s="491">
        <f t="shared" ref="D32:I32" si="1">SUM(D29:D31)</f>
        <v>0</v>
      </c>
      <c r="E32" s="491">
        <f t="shared" si="1"/>
        <v>0</v>
      </c>
      <c r="F32" s="491">
        <f t="shared" si="1"/>
        <v>0</v>
      </c>
      <c r="G32" s="491">
        <f t="shared" si="1"/>
        <v>0</v>
      </c>
      <c r="H32" s="491">
        <f t="shared" si="1"/>
        <v>0</v>
      </c>
      <c r="I32" s="491">
        <f t="shared" si="1"/>
        <v>0</v>
      </c>
    </row>
    <row r="33" spans="1:9" x14ac:dyDescent="0.2">
      <c r="A33" s="2"/>
      <c r="B33" s="3"/>
    </row>
    <row r="34" spans="1:9" x14ac:dyDescent="0.2">
      <c r="A34" s="2" t="str">
        <f>'Operating Proforma 1st Yr'!A34</f>
        <v>Total Potential Gross Income</v>
      </c>
      <c r="B34" s="3">
        <f>B25+B32</f>
        <v>0</v>
      </c>
      <c r="C34" s="3">
        <f t="shared" ref="C34:I34" si="2">C25+C32</f>
        <v>0</v>
      </c>
      <c r="D34" s="3">
        <f t="shared" si="2"/>
        <v>0</v>
      </c>
      <c r="E34" s="3">
        <f t="shared" si="2"/>
        <v>0</v>
      </c>
      <c r="F34" s="3">
        <f t="shared" si="2"/>
        <v>0</v>
      </c>
      <c r="G34" s="3">
        <f t="shared" si="2"/>
        <v>0</v>
      </c>
      <c r="H34" s="3">
        <f t="shared" si="2"/>
        <v>0</v>
      </c>
      <c r="I34" s="3">
        <f t="shared" si="2"/>
        <v>0</v>
      </c>
    </row>
    <row r="35" spans="1:9" x14ac:dyDescent="0.2">
      <c r="A35" s="2" t="str">
        <f>'Operating Proforma 1st Yr'!A35</f>
        <v>Less Vacancy Allowance</v>
      </c>
      <c r="B35" s="489">
        <f>B34*'Assumptions &amp; Input data'!B5*-1</f>
        <v>0</v>
      </c>
      <c r="C35" s="489">
        <f>C34*'Assumptions &amp; Input data'!B5*-1</f>
        <v>0</v>
      </c>
      <c r="D35" s="489">
        <f>D34*'Assumptions &amp; Input data'!B5*-1</f>
        <v>0</v>
      </c>
      <c r="E35" s="489">
        <f>E34*'Assumptions &amp; Input data'!B5*-1</f>
        <v>0</v>
      </c>
      <c r="F35" s="489">
        <f>F34*'Assumptions &amp; Input data'!B5*-1</f>
        <v>0</v>
      </c>
      <c r="G35" s="489">
        <f>G34*'Assumptions &amp; Input data'!B5*-1</f>
        <v>0</v>
      </c>
      <c r="H35" s="489">
        <f>H34*'Assumptions &amp; Input data'!B5*-1</f>
        <v>0</v>
      </c>
      <c r="I35" s="489">
        <f>I34*'Assumptions &amp; Input data'!B5*-1</f>
        <v>0</v>
      </c>
    </row>
    <row r="36" spans="1:9" x14ac:dyDescent="0.2">
      <c r="A36" s="490" t="str">
        <f>'Operating Proforma 1st Yr'!A36</f>
        <v>Effective Gross Income (EGI)</v>
      </c>
      <c r="B36" s="491">
        <f>SUM(B34:B35)</f>
        <v>0</v>
      </c>
      <c r="C36" s="491">
        <f t="shared" ref="C36:I36" si="3">SUM(C34:C35)</f>
        <v>0</v>
      </c>
      <c r="D36" s="491">
        <f t="shared" si="3"/>
        <v>0</v>
      </c>
      <c r="E36" s="491">
        <f t="shared" si="3"/>
        <v>0</v>
      </c>
      <c r="F36" s="491">
        <f t="shared" si="3"/>
        <v>0</v>
      </c>
      <c r="G36" s="491">
        <f t="shared" si="3"/>
        <v>0</v>
      </c>
      <c r="H36" s="491">
        <f t="shared" si="3"/>
        <v>0</v>
      </c>
      <c r="I36" s="491">
        <f t="shared" si="3"/>
        <v>0</v>
      </c>
    </row>
    <row r="37" spans="1:9" x14ac:dyDescent="0.2">
      <c r="A37" s="2"/>
      <c r="B37" s="3"/>
    </row>
    <row r="38" spans="1:9" x14ac:dyDescent="0.2">
      <c r="A38" s="497" t="s">
        <v>1155</v>
      </c>
      <c r="B38" s="3">
        <f>'Operating Proforma 2-7th Yr.'!G38</f>
        <v>0</v>
      </c>
      <c r="C38" s="39">
        <f>B38</f>
        <v>0</v>
      </c>
      <c r="D38" s="39">
        <f t="shared" ref="D38:I38" si="4">C38</f>
        <v>0</v>
      </c>
      <c r="E38" s="39">
        <f t="shared" si="4"/>
        <v>0</v>
      </c>
      <c r="F38" s="39">
        <f t="shared" si="4"/>
        <v>0</v>
      </c>
      <c r="G38" s="39">
        <f t="shared" si="4"/>
        <v>0</v>
      </c>
      <c r="H38" s="39">
        <f t="shared" si="4"/>
        <v>0</v>
      </c>
      <c r="I38" s="39">
        <f t="shared" si="4"/>
        <v>0</v>
      </c>
    </row>
    <row r="39" spans="1:9" x14ac:dyDescent="0.2">
      <c r="A39" s="2" t="str">
        <f>'Operating Proforma 1st Yr'!A47</f>
        <v xml:space="preserve">      Total Administrative</v>
      </c>
      <c r="B39" s="3">
        <f>'Operating Proforma 2-7th Yr.'!G39*(1+'Operating Proforma 1st Yr'!$F$47)</f>
        <v>0</v>
      </c>
      <c r="C39" s="3">
        <f>B39*(1+'Operating Proforma 1st Yr'!$F$47)</f>
        <v>0</v>
      </c>
      <c r="D39" s="3">
        <f>C39*(1+'Operating Proforma 1st Yr'!$F$47)</f>
        <v>0</v>
      </c>
      <c r="E39" s="3">
        <f>D39*(1+'Operating Proforma 1st Yr'!$F$47)</f>
        <v>0</v>
      </c>
      <c r="F39" s="3">
        <f>E39*(1+'Operating Proforma 1st Yr'!$F$47)</f>
        <v>0</v>
      </c>
      <c r="G39" s="3">
        <f>F39*(1+'Operating Proforma 1st Yr'!$F$47)</f>
        <v>0</v>
      </c>
      <c r="H39" s="3">
        <f>G39*(1+'Operating Proforma 1st Yr'!$F$47)</f>
        <v>0</v>
      </c>
      <c r="I39" s="3">
        <f>H39*(1+'Operating Proforma 1st Yr'!$F$47)</f>
        <v>0</v>
      </c>
    </row>
    <row r="40" spans="1:9" x14ac:dyDescent="0.2">
      <c r="A40" s="2" t="str">
        <f>'Operating Proforma 1st Yr'!A49</f>
        <v xml:space="preserve">      Management Fee</v>
      </c>
      <c r="B40" s="3">
        <f>'Operating Proforma 2-7th Yr.'!G40*(1+'Operating Proforma 1st Yr'!$F$49)</f>
        <v>0</v>
      </c>
      <c r="C40" s="3">
        <f>B40*(1+'Operating Proforma 1st Yr'!$F$49)</f>
        <v>0</v>
      </c>
      <c r="D40" s="3">
        <f>C40*(1+'Operating Proforma 1st Yr'!$F$49)</f>
        <v>0</v>
      </c>
      <c r="E40" s="3">
        <f>D40*(1+'Operating Proforma 1st Yr'!$F$49)</f>
        <v>0</v>
      </c>
      <c r="F40" s="3">
        <f>E40*(1+'Operating Proforma 1st Yr'!$F$49)</f>
        <v>0</v>
      </c>
      <c r="G40" s="3">
        <f>F40*(1+'Operating Proforma 1st Yr'!$F$49)</f>
        <v>0</v>
      </c>
      <c r="H40" s="3">
        <f>G40*(1+'Operating Proforma 1st Yr'!$F$49)</f>
        <v>0</v>
      </c>
      <c r="I40" s="3">
        <f>H40*(1+'Operating Proforma 1st Yr'!$F$49)</f>
        <v>0</v>
      </c>
    </row>
    <row r="41" spans="1:9" x14ac:dyDescent="0.2">
      <c r="A41" s="2" t="str">
        <f>'Operating Proforma 1st Yr'!A56</f>
        <v xml:space="preserve">      Total Utilities</v>
      </c>
      <c r="B41" s="3">
        <f>'Operating Proforma 2-7th Yr.'!G41*(1+'Operating Proforma 1st Yr'!$F$56)</f>
        <v>0</v>
      </c>
      <c r="C41" s="3">
        <f>B41*(1+'Operating Proforma 1st Yr'!$F$56)</f>
        <v>0</v>
      </c>
      <c r="D41" s="3">
        <f>C41*(1+'Operating Proforma 1st Yr'!$F$56)</f>
        <v>0</v>
      </c>
      <c r="E41" s="3">
        <f>D41*(1+'Operating Proforma 1st Yr'!$F$56)</f>
        <v>0</v>
      </c>
      <c r="F41" s="3">
        <f>E41*(1+'Operating Proforma 1st Yr'!$F$56)</f>
        <v>0</v>
      </c>
      <c r="G41" s="3">
        <f>F41*(1+'Operating Proforma 1st Yr'!$F$56)</f>
        <v>0</v>
      </c>
      <c r="H41" s="3">
        <f>G41*(1+'Operating Proforma 1st Yr'!$F$56)</f>
        <v>0</v>
      </c>
      <c r="I41" s="3">
        <f>H41*(1+'Operating Proforma 1st Yr'!$F$56)</f>
        <v>0</v>
      </c>
    </row>
    <row r="42" spans="1:9" x14ac:dyDescent="0.2">
      <c r="A42" s="2" t="str">
        <f>'Operating Proforma 1st Yr'!A62</f>
        <v xml:space="preserve">      Total Payroll</v>
      </c>
      <c r="B42" s="3">
        <f>'Operating Proforma 2-7th Yr.'!G42*(1+'Operating Proforma 1st Yr'!$F$62)</f>
        <v>0</v>
      </c>
      <c r="C42" s="3">
        <f>B42*(1+'Operating Proforma 1st Yr'!$F$62)</f>
        <v>0</v>
      </c>
      <c r="D42" s="3">
        <f>C42*(1+'Operating Proforma 1st Yr'!$F$62)</f>
        <v>0</v>
      </c>
      <c r="E42" s="3">
        <f>D42*(1+'Operating Proforma 1st Yr'!$F$62)</f>
        <v>0</v>
      </c>
      <c r="F42" s="3">
        <f>E42*(1+'Operating Proforma 1st Yr'!$F$62)</f>
        <v>0</v>
      </c>
      <c r="G42" s="3">
        <f>F42*(1+'Operating Proforma 1st Yr'!$F$62)</f>
        <v>0</v>
      </c>
      <c r="H42" s="3">
        <f>G42*(1+'Operating Proforma 1st Yr'!$F$62)</f>
        <v>0</v>
      </c>
      <c r="I42" s="3">
        <f>H42*(1+'Operating Proforma 1st Yr'!$F$62)</f>
        <v>0</v>
      </c>
    </row>
    <row r="43" spans="1:9" x14ac:dyDescent="0.2">
      <c r="A43" s="2" t="str">
        <f>'Operating Proforma 1st Yr'!A72</f>
        <v xml:space="preserve">      Total Maintenance</v>
      </c>
      <c r="B43" s="3">
        <f>'Operating Proforma 2-7th Yr.'!G43*(1+'Operating Proforma 1st Yr'!$F$72)</f>
        <v>0</v>
      </c>
      <c r="C43" s="3">
        <f>B43*(1+'Operating Proforma 1st Yr'!$F$72)</f>
        <v>0</v>
      </c>
      <c r="D43" s="3">
        <f>C43*(1+'Operating Proforma 1st Yr'!$F$72)</f>
        <v>0</v>
      </c>
      <c r="E43" s="3">
        <f>D43*(1+'Operating Proforma 1st Yr'!$F$72)</f>
        <v>0</v>
      </c>
      <c r="F43" s="3">
        <f>E43*(1+'Operating Proforma 1st Yr'!$F$72)</f>
        <v>0</v>
      </c>
      <c r="G43" s="3">
        <f>F43*(1+'Operating Proforma 1st Yr'!$F$72)</f>
        <v>0</v>
      </c>
      <c r="H43" s="3">
        <f>G43*(1+'Operating Proforma 1st Yr'!$F$72)</f>
        <v>0</v>
      </c>
      <c r="I43" s="3">
        <f>H43*(1+'Operating Proforma 1st Yr'!$F$72)</f>
        <v>0</v>
      </c>
    </row>
    <row r="44" spans="1:9" x14ac:dyDescent="0.2">
      <c r="A44" s="2" t="str">
        <f>'Operating Proforma 1st Yr'!A74</f>
        <v xml:space="preserve">      Insurance</v>
      </c>
      <c r="B44" s="3">
        <f>'Operating Proforma 2-7th Yr.'!G44*(1+'Operating Proforma 1st Yr'!$F$74)</f>
        <v>0</v>
      </c>
      <c r="C44" s="3">
        <f>B44*(1+'Operating Proforma 1st Yr'!$F$74)</f>
        <v>0</v>
      </c>
      <c r="D44" s="3">
        <f>C44*(1+'Operating Proforma 1st Yr'!$F$74)</f>
        <v>0</v>
      </c>
      <c r="E44" s="3">
        <f>D44*(1+'Operating Proforma 1st Yr'!$F$74)</f>
        <v>0</v>
      </c>
      <c r="F44" s="3">
        <f>E44*(1+'Operating Proforma 1st Yr'!$F$74)</f>
        <v>0</v>
      </c>
      <c r="G44" s="3">
        <f>F44*(1+'Operating Proforma 1st Yr'!$F$74)</f>
        <v>0</v>
      </c>
      <c r="H44" s="3">
        <f>G44*(1+'Operating Proforma 1st Yr'!$F$74)</f>
        <v>0</v>
      </c>
      <c r="I44" s="3">
        <f>H44*(1+'Operating Proforma 1st Yr'!$F$74)</f>
        <v>0</v>
      </c>
    </row>
    <row r="45" spans="1:9" x14ac:dyDescent="0.2">
      <c r="A45" s="2" t="str">
        <f>'Operating Proforma 1st Yr'!A75</f>
        <v xml:space="preserve">      Real Estate Taxes</v>
      </c>
      <c r="B45" s="3">
        <f>'Operating Proforma 2-7th Yr.'!G45*(1+'Operating Proforma 1st Yr'!$F$75)</f>
        <v>0</v>
      </c>
      <c r="C45" s="3">
        <f>B45*(1+'Operating Proforma 1st Yr'!$F$75)</f>
        <v>0</v>
      </c>
      <c r="D45" s="3">
        <f>C45*(1+'Operating Proforma 1st Yr'!$F$75)</f>
        <v>0</v>
      </c>
      <c r="E45" s="3">
        <f>D45*(1+'Operating Proforma 1st Yr'!$F$75)</f>
        <v>0</v>
      </c>
      <c r="F45" s="3">
        <f>E45*(1+'Operating Proforma 1st Yr'!$F$75)</f>
        <v>0</v>
      </c>
      <c r="G45" s="3">
        <f>F45*(1+'Operating Proforma 1st Yr'!$F$75)</f>
        <v>0</v>
      </c>
      <c r="H45" s="3">
        <f>G45*(1+'Operating Proforma 1st Yr'!$F$75)</f>
        <v>0</v>
      </c>
      <c r="I45" s="3">
        <f>H45*(1+'Operating Proforma 1st Yr'!$F$75)</f>
        <v>0</v>
      </c>
    </row>
    <row r="46" spans="1:9" x14ac:dyDescent="0.2">
      <c r="A46" s="2" t="str">
        <f>'Operating Proforma 1st Yr'!A76</f>
        <v xml:space="preserve">      Total Service Amenities Budget</v>
      </c>
      <c r="B46" s="489">
        <f>'Operating Proforma 2-7th Yr.'!G46*(1+'Operating Proforma 1st Yr'!$F$76)</f>
        <v>0</v>
      </c>
      <c r="C46" s="489">
        <f>B46*(1+'Operating Proforma 1st Yr'!$F$76)</f>
        <v>0</v>
      </c>
      <c r="D46" s="489">
        <f>C46*(1+'Operating Proforma 1st Yr'!$F$76)</f>
        <v>0</v>
      </c>
      <c r="E46" s="489">
        <f>D46*(1+'Operating Proforma 1st Yr'!$F$76)</f>
        <v>0</v>
      </c>
      <c r="F46" s="489">
        <f>E46*(1+'Operating Proforma 1st Yr'!$F$76)</f>
        <v>0</v>
      </c>
      <c r="G46" s="489">
        <f>F46*(1+'Operating Proforma 1st Yr'!$F$76)</f>
        <v>0</v>
      </c>
      <c r="H46" s="489">
        <f>G46*(1+'Operating Proforma 1st Yr'!$F$76)</f>
        <v>0</v>
      </c>
      <c r="I46" s="489">
        <f>H46*(1+'Operating Proforma 1st Yr'!$F$76)</f>
        <v>0</v>
      </c>
    </row>
    <row r="47" spans="1:9" x14ac:dyDescent="0.2">
      <c r="A47" s="490" t="str">
        <f>'Operating Proforma 1st Yr'!A77</f>
        <v>Total Expenses</v>
      </c>
      <c r="B47" s="491">
        <f>SUM(B39:B46)</f>
        <v>0</v>
      </c>
      <c r="C47" s="491">
        <f t="shared" ref="C47:I47" si="5">SUM(C39:C46)</f>
        <v>0</v>
      </c>
      <c r="D47" s="491">
        <f t="shared" si="5"/>
        <v>0</v>
      </c>
      <c r="E47" s="491">
        <f t="shared" si="5"/>
        <v>0</v>
      </c>
      <c r="F47" s="491">
        <f t="shared" si="5"/>
        <v>0</v>
      </c>
      <c r="G47" s="491">
        <f t="shared" si="5"/>
        <v>0</v>
      </c>
      <c r="H47" s="491">
        <f t="shared" si="5"/>
        <v>0</v>
      </c>
      <c r="I47" s="491">
        <f t="shared" si="5"/>
        <v>0</v>
      </c>
    </row>
    <row r="48" spans="1:9" x14ac:dyDescent="0.2">
      <c r="A48" s="2"/>
      <c r="B48" s="3"/>
    </row>
    <row r="49" spans="1:9" x14ac:dyDescent="0.2">
      <c r="A49" s="2" t="str">
        <f>'Operating Proforma 1st Yr'!A79</f>
        <v>Replacement Reserve</v>
      </c>
      <c r="B49" s="3">
        <f>'Operating Proforma 1st Yr'!G79*(1+'Operating Proforma 1st Yr'!F79)</f>
        <v>0</v>
      </c>
      <c r="C49" s="3">
        <f>B49*(1+'Operating Proforma 1st Yr'!$F$79)</f>
        <v>0</v>
      </c>
      <c r="D49" s="3">
        <f>C49*(1+'Operating Proforma 1st Yr'!$F$79)</f>
        <v>0</v>
      </c>
      <c r="E49" s="3">
        <f>D49*(1+'Operating Proforma 1st Yr'!$F$79)</f>
        <v>0</v>
      </c>
      <c r="F49" s="3">
        <f>E49*(1+'Operating Proforma 1st Yr'!$F$79)</f>
        <v>0</v>
      </c>
      <c r="G49" s="3">
        <f>F49*(1+'Operating Proforma 1st Yr'!$F$79)</f>
        <v>0</v>
      </c>
      <c r="H49" s="3">
        <f>G49*(1+'Operating Proforma 1st Yr'!$F$79)</f>
        <v>0</v>
      </c>
      <c r="I49" s="3">
        <f>H49*(1+'Operating Proforma 1st Yr'!$F$79)</f>
        <v>0</v>
      </c>
    </row>
    <row r="50" spans="1:9" x14ac:dyDescent="0.2">
      <c r="A50" s="2" t="str">
        <f>'Operating Proforma 1st Yr'!A80</f>
        <v xml:space="preserve">Operating Reserve </v>
      </c>
      <c r="B50" s="489">
        <f>'Operating Proforma 1st Yr'!G80*(1+'Operating Proforma 1st Yr'!F80)</f>
        <v>0</v>
      </c>
      <c r="C50" s="489">
        <f>B50*(1+'Operating Proforma 1st Yr'!$F$80)</f>
        <v>0</v>
      </c>
      <c r="D50" s="489">
        <f>C50*(1+'Operating Proforma 1st Yr'!$F$80)</f>
        <v>0</v>
      </c>
      <c r="E50" s="489">
        <f>D50*(1+'Operating Proforma 1st Yr'!$F$80)</f>
        <v>0</v>
      </c>
      <c r="F50" s="489">
        <f>E50*(1+'Operating Proforma 1st Yr'!$F$80)</f>
        <v>0</v>
      </c>
      <c r="G50" s="489">
        <f>F50*(1+'Operating Proforma 1st Yr'!$F$80)</f>
        <v>0</v>
      </c>
      <c r="H50" s="489">
        <f>G50*(1+'Operating Proforma 1st Yr'!$F$80)</f>
        <v>0</v>
      </c>
      <c r="I50" s="489">
        <f>H50*(1+'Operating Proforma 1st Yr'!$F$80)</f>
        <v>0</v>
      </c>
    </row>
    <row r="51" spans="1:9" x14ac:dyDescent="0.2">
      <c r="A51" s="490" t="str">
        <f>'Operating Proforma 1st Yr'!A81</f>
        <v>Total Operating Expenses</v>
      </c>
      <c r="B51" s="491">
        <f>SUM(B47:B50)</f>
        <v>0</v>
      </c>
      <c r="C51" s="491">
        <f>SUM(C47:C50)</f>
        <v>0</v>
      </c>
      <c r="D51" s="491">
        <f t="shared" ref="D51:I51" si="6">SUM(D47:D50)</f>
        <v>0</v>
      </c>
      <c r="E51" s="491">
        <f t="shared" si="6"/>
        <v>0</v>
      </c>
      <c r="F51" s="491">
        <f t="shared" si="6"/>
        <v>0</v>
      </c>
      <c r="G51" s="491">
        <f t="shared" si="6"/>
        <v>0</v>
      </c>
      <c r="H51" s="491">
        <f t="shared" si="6"/>
        <v>0</v>
      </c>
      <c r="I51" s="491">
        <f t="shared" si="6"/>
        <v>0</v>
      </c>
    </row>
    <row r="52" spans="1:9" x14ac:dyDescent="0.2">
      <c r="A52" s="2"/>
      <c r="B52" s="3"/>
    </row>
    <row r="53" spans="1:9" x14ac:dyDescent="0.2">
      <c r="A53" s="490" t="str">
        <f>'Operating Proforma 1st Yr'!A83</f>
        <v>Net Operating Income (NOI)</v>
      </c>
      <c r="B53" s="491">
        <f>B36-B51</f>
        <v>0</v>
      </c>
      <c r="C53" s="491">
        <f t="shared" ref="C53:I53" si="7">C36-C51</f>
        <v>0</v>
      </c>
      <c r="D53" s="491">
        <f t="shared" si="7"/>
        <v>0</v>
      </c>
      <c r="E53" s="491">
        <f t="shared" si="7"/>
        <v>0</v>
      </c>
      <c r="F53" s="491">
        <f t="shared" si="7"/>
        <v>0</v>
      </c>
      <c r="G53" s="491">
        <f t="shared" si="7"/>
        <v>0</v>
      </c>
      <c r="H53" s="491">
        <f t="shared" si="7"/>
        <v>0</v>
      </c>
      <c r="I53" s="491">
        <f t="shared" si="7"/>
        <v>0</v>
      </c>
    </row>
    <row r="54" spans="1:9" x14ac:dyDescent="0.2">
      <c r="A54" s="2"/>
      <c r="B54" s="3"/>
    </row>
    <row r="55" spans="1:9" x14ac:dyDescent="0.2">
      <c r="A55" s="490" t="str">
        <f>'Operating Proforma 1st Yr'!A85</f>
        <v>Debt Service - Permanent</v>
      </c>
      <c r="B55" s="3"/>
    </row>
    <row r="56" spans="1:9" x14ac:dyDescent="0.2">
      <c r="A56" s="496" t="str">
        <f>'Operating Proforma 1st Yr'!A87</f>
        <v xml:space="preserve">    Debt Service Per Year for 1st Loan:</v>
      </c>
      <c r="B56" s="498"/>
      <c r="C56" s="498"/>
      <c r="D56" s="498"/>
      <c r="E56" s="498"/>
      <c r="F56" s="498"/>
      <c r="G56" s="498"/>
      <c r="H56" s="498"/>
      <c r="I56" s="498"/>
    </row>
    <row r="57" spans="1:9" x14ac:dyDescent="0.2">
      <c r="A57" s="496" t="str">
        <f>'Operating Proforma 1st Yr'!A91</f>
        <v xml:space="preserve">    Debt Service Per Year 2nd Loan:</v>
      </c>
      <c r="B57" s="498">
        <v>0</v>
      </c>
      <c r="C57" s="498">
        <v>0</v>
      </c>
      <c r="D57" s="498">
        <v>0</v>
      </c>
      <c r="E57" s="498">
        <v>0</v>
      </c>
      <c r="F57" s="498">
        <v>0</v>
      </c>
      <c r="G57" s="498">
        <v>0</v>
      </c>
      <c r="H57" s="498">
        <v>0</v>
      </c>
      <c r="I57" s="498">
        <v>0</v>
      </c>
    </row>
    <row r="58" spans="1:9" x14ac:dyDescent="0.2">
      <c r="A58" s="496" t="str">
        <f>'Operating Proforma 1st Yr'!A95</f>
        <v xml:space="preserve">    Debt Service Per Year HOME Loan:</v>
      </c>
      <c r="B58" s="499">
        <v>0</v>
      </c>
      <c r="C58" s="499">
        <v>0</v>
      </c>
      <c r="D58" s="499">
        <v>0</v>
      </c>
      <c r="E58" s="499">
        <v>0</v>
      </c>
      <c r="F58" s="499">
        <v>0</v>
      </c>
      <c r="G58" s="499">
        <v>0</v>
      </c>
      <c r="H58" s="499">
        <v>0</v>
      </c>
      <c r="I58" s="499">
        <v>0</v>
      </c>
    </row>
    <row r="59" spans="1:9" x14ac:dyDescent="0.2">
      <c r="A59" s="490" t="s">
        <v>1130</v>
      </c>
      <c r="B59" s="491">
        <f>SUM(B56:B58)</f>
        <v>0</v>
      </c>
      <c r="C59" s="491">
        <f t="shared" ref="C59:I59" si="8">SUM(C56:C58)</f>
        <v>0</v>
      </c>
      <c r="D59" s="491">
        <f t="shared" si="8"/>
        <v>0</v>
      </c>
      <c r="E59" s="491">
        <f t="shared" si="8"/>
        <v>0</v>
      </c>
      <c r="F59" s="491">
        <f t="shared" si="8"/>
        <v>0</v>
      </c>
      <c r="G59" s="491">
        <f t="shared" si="8"/>
        <v>0</v>
      </c>
      <c r="H59" s="491">
        <f t="shared" si="8"/>
        <v>0</v>
      </c>
      <c r="I59" s="491">
        <f t="shared" si="8"/>
        <v>0</v>
      </c>
    </row>
    <row r="60" spans="1:9" x14ac:dyDescent="0.2">
      <c r="A60" s="495"/>
      <c r="B60" s="3"/>
    </row>
    <row r="61" spans="1:9" x14ac:dyDescent="0.2">
      <c r="A61" s="490" t="s">
        <v>744</v>
      </c>
      <c r="B61" s="491">
        <f>B53-B59</f>
        <v>0</v>
      </c>
      <c r="C61" s="491">
        <f t="shared" ref="C61:I61" si="9">C53-C59</f>
        <v>0</v>
      </c>
      <c r="D61" s="491">
        <f t="shared" si="9"/>
        <v>0</v>
      </c>
      <c r="E61" s="491">
        <f t="shared" si="9"/>
        <v>0</v>
      </c>
      <c r="F61" s="491">
        <f t="shared" si="9"/>
        <v>0</v>
      </c>
      <c r="G61" s="491">
        <f t="shared" si="9"/>
        <v>0</v>
      </c>
      <c r="H61" s="491">
        <f t="shared" si="9"/>
        <v>0</v>
      </c>
      <c r="I61" s="491">
        <f t="shared" si="9"/>
        <v>0</v>
      </c>
    </row>
  </sheetData>
  <sheetProtection algorithmName="SHA-512" hashValue="T9hGWMjvxn089aFmEDQu5ndXmGEe/HaR6cpfa+4dn6SxvNO8DfNhWuwPiOkxMIFk/GTMHO9SCo07hRYokGQ9yw==" saltValue="JRUYMZg+TdyBXFd4Rd/PZQ==" spinCount="100000" sheet="1" objects="1" scenarios="1"/>
  <phoneticPr fontId="0" type="noConversion"/>
  <printOptions gridLines="1"/>
  <pageMargins left="0.75" right="0.75" top="0.52" bottom="1" header="0" footer="0"/>
  <pageSetup scale="8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1:H49"/>
  <sheetViews>
    <sheetView zoomScaleNormal="100" workbookViewId="0">
      <selection activeCell="L53" sqref="L53"/>
    </sheetView>
  </sheetViews>
  <sheetFormatPr defaultRowHeight="15" x14ac:dyDescent="0.2"/>
  <cols>
    <col min="1" max="1" width="17.28515625" style="339" customWidth="1"/>
    <col min="2" max="2" width="27.42578125" style="332" customWidth="1"/>
    <col min="3" max="4" width="12.7109375" style="345" customWidth="1"/>
    <col min="5" max="6" width="15.7109375" style="345" customWidth="1"/>
    <col min="7" max="7" width="15.85546875" style="345" customWidth="1"/>
    <col min="8" max="8" width="12.7109375" style="345" customWidth="1"/>
    <col min="9" max="11" width="15.7109375" style="331" customWidth="1"/>
    <col min="12" max="16384" width="9.140625" style="331"/>
  </cols>
  <sheetData>
    <row r="1" spans="1:8" ht="19.5" customHeight="1" x14ac:dyDescent="0.2">
      <c r="A1" s="891"/>
      <c r="B1" s="892"/>
      <c r="C1" s="892"/>
      <c r="D1" s="895" t="s">
        <v>985</v>
      </c>
      <c r="E1" s="896"/>
      <c r="F1" s="897"/>
      <c r="G1" s="881"/>
      <c r="H1" s="882"/>
    </row>
    <row r="2" spans="1:8" s="333" customFormat="1" ht="26.25" customHeight="1" x14ac:dyDescent="0.2">
      <c r="A2" s="893"/>
      <c r="B2" s="894"/>
      <c r="C2" s="894"/>
      <c r="D2" s="885" t="s">
        <v>980</v>
      </c>
      <c r="E2" s="889" t="s">
        <v>984</v>
      </c>
      <c r="F2" s="890"/>
      <c r="G2" s="883"/>
      <c r="H2" s="884"/>
    </row>
    <row r="3" spans="1:8" s="343" customFormat="1" ht="44.25" customHeight="1" thickBot="1" x14ac:dyDescent="0.25">
      <c r="A3" s="887" t="s">
        <v>942</v>
      </c>
      <c r="B3" s="888"/>
      <c r="C3" s="346" t="s">
        <v>979</v>
      </c>
      <c r="D3" s="886"/>
      <c r="E3" s="347" t="s">
        <v>981</v>
      </c>
      <c r="F3" s="347" t="s">
        <v>986</v>
      </c>
      <c r="G3" s="348" t="s">
        <v>982</v>
      </c>
      <c r="H3" s="349" t="s">
        <v>983</v>
      </c>
    </row>
    <row r="4" spans="1:8" ht="20.100000000000001" customHeight="1" thickBot="1" x14ac:dyDescent="0.25">
      <c r="A4" s="336" t="s">
        <v>943</v>
      </c>
      <c r="B4" s="334"/>
      <c r="C4" s="391">
        <f t="shared" ref="C4:H4" si="0">SUM(C5:C6)</f>
        <v>0</v>
      </c>
      <c r="D4" s="391">
        <f t="shared" si="0"/>
        <v>0</v>
      </c>
      <c r="E4" s="391">
        <f t="shared" si="0"/>
        <v>0</v>
      </c>
      <c r="F4" s="391">
        <f t="shared" si="0"/>
        <v>0</v>
      </c>
      <c r="G4" s="391">
        <f t="shared" si="0"/>
        <v>0</v>
      </c>
      <c r="H4" s="408">
        <f t="shared" si="0"/>
        <v>0</v>
      </c>
    </row>
    <row r="5" spans="1:8" ht="20.100000000000001" customHeight="1" thickTop="1" x14ac:dyDescent="0.2">
      <c r="A5" s="337"/>
      <c r="B5" s="332" t="s">
        <v>944</v>
      </c>
      <c r="C5" s="388">
        <f>SUM(D5:H5)</f>
        <v>0</v>
      </c>
      <c r="D5" s="409"/>
      <c r="E5" s="409"/>
      <c r="F5" s="409"/>
      <c r="G5" s="409"/>
      <c r="H5" s="410"/>
    </row>
    <row r="6" spans="1:8" ht="20.100000000000001" customHeight="1" thickBot="1" x14ac:dyDescent="0.25">
      <c r="A6" s="338"/>
      <c r="B6" s="335" t="s">
        <v>945</v>
      </c>
      <c r="C6" s="388">
        <f>SUM(D6:H6)</f>
        <v>0</v>
      </c>
      <c r="D6" s="411"/>
      <c r="E6" s="389"/>
      <c r="F6" s="411"/>
      <c r="G6" s="390"/>
      <c r="H6" s="412"/>
    </row>
    <row r="7" spans="1:8" ht="20.100000000000001" customHeight="1" thickBot="1" x14ac:dyDescent="0.25">
      <c r="A7" s="336" t="s">
        <v>946</v>
      </c>
      <c r="B7" s="334"/>
      <c r="C7" s="392">
        <f t="shared" ref="C7:H7" si="1">SUM(C8:C9)</f>
        <v>0</v>
      </c>
      <c r="D7" s="392">
        <f t="shared" si="1"/>
        <v>0</v>
      </c>
      <c r="E7" s="392">
        <f t="shared" si="1"/>
        <v>0</v>
      </c>
      <c r="F7" s="392">
        <f t="shared" si="1"/>
        <v>0</v>
      </c>
      <c r="G7" s="392">
        <f t="shared" si="1"/>
        <v>0</v>
      </c>
      <c r="H7" s="401">
        <f t="shared" si="1"/>
        <v>0</v>
      </c>
    </row>
    <row r="8" spans="1:8" ht="20.100000000000001" customHeight="1" thickTop="1" x14ac:dyDescent="0.2">
      <c r="A8" s="337"/>
      <c r="B8" s="332" t="s">
        <v>947</v>
      </c>
      <c r="C8" s="388">
        <f>SUM(D8:H8)</f>
        <v>0</v>
      </c>
      <c r="D8" s="409"/>
      <c r="E8" s="409"/>
      <c r="F8" s="393"/>
      <c r="G8" s="394"/>
      <c r="H8" s="410"/>
    </row>
    <row r="9" spans="1:8" ht="20.100000000000001" customHeight="1" thickBot="1" x14ac:dyDescent="0.25">
      <c r="A9" s="338"/>
      <c r="B9" s="335" t="s">
        <v>376</v>
      </c>
      <c r="C9" s="388">
        <f>SUM(D9:H9)</f>
        <v>0</v>
      </c>
      <c r="D9" s="411"/>
      <c r="E9" s="411"/>
      <c r="F9" s="411"/>
      <c r="G9" s="411"/>
      <c r="H9" s="412"/>
    </row>
    <row r="10" spans="1:8" ht="20.100000000000001" customHeight="1" thickBot="1" x14ac:dyDescent="0.25">
      <c r="A10" s="336" t="s">
        <v>948</v>
      </c>
      <c r="B10" s="334"/>
      <c r="C10" s="392">
        <f t="shared" ref="C10:H10" si="2">SUM(C11:C14)</f>
        <v>0</v>
      </c>
      <c r="D10" s="392">
        <f t="shared" si="2"/>
        <v>0</v>
      </c>
      <c r="E10" s="392">
        <f t="shared" si="2"/>
        <v>0</v>
      </c>
      <c r="F10" s="392">
        <f t="shared" si="2"/>
        <v>0</v>
      </c>
      <c r="G10" s="392">
        <f t="shared" si="2"/>
        <v>0</v>
      </c>
      <c r="H10" s="401">
        <f t="shared" si="2"/>
        <v>0</v>
      </c>
    </row>
    <row r="11" spans="1:8" ht="20.100000000000001" customHeight="1" thickTop="1" x14ac:dyDescent="0.2">
      <c r="A11" s="337"/>
      <c r="B11" s="332" t="s">
        <v>949</v>
      </c>
      <c r="C11" s="388">
        <f>SUM(D11:H11)</f>
        <v>0</v>
      </c>
      <c r="D11" s="409"/>
      <c r="E11" s="409"/>
      <c r="F11" s="393"/>
      <c r="G11" s="394"/>
      <c r="H11" s="410"/>
    </row>
    <row r="12" spans="1:8" ht="20.100000000000001" customHeight="1" x14ac:dyDescent="0.2">
      <c r="A12" s="337"/>
      <c r="B12" s="332" t="s">
        <v>950</v>
      </c>
      <c r="C12" s="350">
        <f>SUM(D12:H12)</f>
        <v>0</v>
      </c>
      <c r="D12" s="395"/>
      <c r="E12" s="413"/>
      <c r="F12" s="398"/>
      <c r="G12" s="399"/>
      <c r="H12" s="414"/>
    </row>
    <row r="13" spans="1:8" ht="20.100000000000001" customHeight="1" x14ac:dyDescent="0.2">
      <c r="A13" s="337"/>
      <c r="B13" s="397" t="s">
        <v>951</v>
      </c>
      <c r="C13" s="350">
        <f>SUM(D13:H13)</f>
        <v>0</v>
      </c>
      <c r="D13" s="395"/>
      <c r="E13" s="413"/>
      <c r="F13" s="398"/>
      <c r="G13" s="399"/>
      <c r="H13" s="414"/>
    </row>
    <row r="14" spans="1:8" ht="20.100000000000001" customHeight="1" thickBot="1" x14ac:dyDescent="0.25">
      <c r="A14" s="338"/>
      <c r="B14" s="335" t="s">
        <v>952</v>
      </c>
      <c r="C14" s="350">
        <f>SUM(D14:H14)</f>
        <v>0</v>
      </c>
      <c r="D14" s="396"/>
      <c r="E14" s="411"/>
      <c r="F14" s="389"/>
      <c r="G14" s="390"/>
      <c r="H14" s="412"/>
    </row>
    <row r="15" spans="1:8" ht="20.100000000000001" customHeight="1" thickBot="1" x14ac:dyDescent="0.25">
      <c r="A15" s="336" t="s">
        <v>953</v>
      </c>
      <c r="B15" s="334"/>
      <c r="C15" s="392">
        <f t="shared" ref="C15:H15" si="3">SUM(C16)</f>
        <v>0</v>
      </c>
      <c r="D15" s="392">
        <f t="shared" si="3"/>
        <v>0</v>
      </c>
      <c r="E15" s="392">
        <f t="shared" si="3"/>
        <v>0</v>
      </c>
      <c r="F15" s="392">
        <f t="shared" si="3"/>
        <v>0</v>
      </c>
      <c r="G15" s="392">
        <f t="shared" si="3"/>
        <v>0</v>
      </c>
      <c r="H15" s="401">
        <f t="shared" si="3"/>
        <v>0</v>
      </c>
    </row>
    <row r="16" spans="1:8" ht="20.100000000000001" customHeight="1" thickTop="1" thickBot="1" x14ac:dyDescent="0.25">
      <c r="A16" s="338"/>
      <c r="B16" s="335" t="s">
        <v>954</v>
      </c>
      <c r="C16" s="400">
        <f>SUM(D16:H16)</f>
        <v>0</v>
      </c>
      <c r="D16" s="415"/>
      <c r="E16" s="415"/>
      <c r="F16" s="402"/>
      <c r="G16" s="403"/>
      <c r="H16" s="416">
        <v>0</v>
      </c>
    </row>
    <row r="17" spans="1:8" ht="20.100000000000001" customHeight="1" thickBot="1" x14ac:dyDescent="0.25">
      <c r="A17" s="336" t="s">
        <v>955</v>
      </c>
      <c r="B17" s="334"/>
      <c r="C17" s="392">
        <f t="shared" ref="C17:H17" si="4">SUM(C18:C24)</f>
        <v>0</v>
      </c>
      <c r="D17" s="392">
        <f t="shared" si="4"/>
        <v>0</v>
      </c>
      <c r="E17" s="392">
        <f t="shared" si="4"/>
        <v>0</v>
      </c>
      <c r="F17" s="392">
        <f t="shared" si="4"/>
        <v>0</v>
      </c>
      <c r="G17" s="392">
        <f t="shared" si="4"/>
        <v>0</v>
      </c>
      <c r="H17" s="401">
        <f t="shared" si="4"/>
        <v>0</v>
      </c>
    </row>
    <row r="18" spans="1:8" ht="20.100000000000001" customHeight="1" thickTop="1" x14ac:dyDescent="0.2">
      <c r="A18" s="337"/>
      <c r="B18" s="332" t="s">
        <v>956</v>
      </c>
      <c r="C18" s="388">
        <f>SUM(D18:H18)</f>
        <v>0</v>
      </c>
      <c r="D18" s="405"/>
      <c r="E18" s="409"/>
      <c r="F18" s="393"/>
      <c r="G18" s="394"/>
      <c r="H18" s="410"/>
    </row>
    <row r="19" spans="1:8" ht="20.100000000000001" customHeight="1" x14ac:dyDescent="0.2">
      <c r="A19" s="337"/>
      <c r="B19" s="332" t="s">
        <v>957</v>
      </c>
      <c r="C19" s="388">
        <f t="shared" ref="C19:C24" si="5">SUM(D19:H19)</f>
        <v>0</v>
      </c>
      <c r="D19" s="395"/>
      <c r="E19" s="413"/>
      <c r="F19" s="398"/>
      <c r="G19" s="399"/>
      <c r="H19" s="414"/>
    </row>
    <row r="20" spans="1:8" ht="20.100000000000001" customHeight="1" x14ac:dyDescent="0.2">
      <c r="A20" s="337"/>
      <c r="B20" s="332" t="s">
        <v>958</v>
      </c>
      <c r="C20" s="388">
        <f t="shared" si="5"/>
        <v>0</v>
      </c>
      <c r="D20" s="395"/>
      <c r="E20" s="413"/>
      <c r="F20" s="398"/>
      <c r="G20" s="399"/>
      <c r="H20" s="414"/>
    </row>
    <row r="21" spans="1:8" ht="20.100000000000001" customHeight="1" x14ac:dyDescent="0.2">
      <c r="A21" s="337"/>
      <c r="B21" s="332" t="s">
        <v>959</v>
      </c>
      <c r="C21" s="388">
        <f t="shared" si="5"/>
        <v>0</v>
      </c>
      <c r="D21" s="395"/>
      <c r="E21" s="413"/>
      <c r="F21" s="398"/>
      <c r="G21" s="399"/>
      <c r="H21" s="414"/>
    </row>
    <row r="22" spans="1:8" ht="20.100000000000001" customHeight="1" x14ac:dyDescent="0.2">
      <c r="A22" s="337"/>
      <c r="B22" s="332" t="s">
        <v>960</v>
      </c>
      <c r="C22" s="388">
        <f t="shared" si="5"/>
        <v>0</v>
      </c>
      <c r="D22" s="395"/>
      <c r="E22" s="413"/>
      <c r="F22" s="398"/>
      <c r="G22" s="399"/>
      <c r="H22" s="414"/>
    </row>
    <row r="23" spans="1:8" ht="20.100000000000001" customHeight="1" x14ac:dyDescent="0.2">
      <c r="A23" s="337"/>
      <c r="B23" s="332" t="s">
        <v>961</v>
      </c>
      <c r="C23" s="388">
        <f t="shared" si="5"/>
        <v>0</v>
      </c>
      <c r="D23" s="395"/>
      <c r="E23" s="413"/>
      <c r="F23" s="398"/>
      <c r="G23" s="399"/>
      <c r="H23" s="414"/>
    </row>
    <row r="24" spans="1:8" ht="20.100000000000001" customHeight="1" thickBot="1" x14ac:dyDescent="0.25">
      <c r="A24" s="338"/>
      <c r="B24" s="404" t="s">
        <v>962</v>
      </c>
      <c r="C24" s="388">
        <f t="shared" si="5"/>
        <v>0</v>
      </c>
      <c r="D24" s="396"/>
      <c r="E24" s="411"/>
      <c r="F24" s="389"/>
      <c r="G24" s="390"/>
      <c r="H24" s="412"/>
    </row>
    <row r="25" spans="1:8" ht="20.100000000000001" customHeight="1" thickBot="1" x14ac:dyDescent="0.25">
      <c r="A25" s="336" t="s">
        <v>963</v>
      </c>
      <c r="B25" s="334"/>
      <c r="C25" s="392">
        <f t="shared" ref="C25:H25" si="6">SUM(C26:C27)</f>
        <v>0</v>
      </c>
      <c r="D25" s="392">
        <f t="shared" si="6"/>
        <v>0</v>
      </c>
      <c r="E25" s="392">
        <f t="shared" si="6"/>
        <v>0</v>
      </c>
      <c r="F25" s="392">
        <f t="shared" si="6"/>
        <v>0</v>
      </c>
      <c r="G25" s="392">
        <f t="shared" si="6"/>
        <v>0</v>
      </c>
      <c r="H25" s="401">
        <f t="shared" si="6"/>
        <v>0</v>
      </c>
    </row>
    <row r="26" spans="1:8" ht="20.100000000000001" customHeight="1" thickTop="1" x14ac:dyDescent="0.2">
      <c r="A26" s="337"/>
      <c r="B26" s="332" t="s">
        <v>964</v>
      </c>
      <c r="C26" s="388">
        <f>SUM(D26:H26)</f>
        <v>0</v>
      </c>
      <c r="D26" s="405"/>
      <c r="E26" s="409"/>
      <c r="F26" s="393"/>
      <c r="G26" s="394"/>
      <c r="H26" s="410"/>
    </row>
    <row r="27" spans="1:8" ht="20.100000000000001" customHeight="1" thickBot="1" x14ac:dyDescent="0.25">
      <c r="A27" s="338"/>
      <c r="B27" s="335" t="s">
        <v>965</v>
      </c>
      <c r="C27" s="388">
        <f>SUM(D27:H27)</f>
        <v>0</v>
      </c>
      <c r="D27" s="396"/>
      <c r="E27" s="411"/>
      <c r="F27" s="389"/>
      <c r="G27" s="390"/>
      <c r="H27" s="412"/>
    </row>
    <row r="28" spans="1:8" ht="20.100000000000001" customHeight="1" thickBot="1" x14ac:dyDescent="0.25">
      <c r="A28" s="336" t="s">
        <v>966</v>
      </c>
      <c r="B28" s="334"/>
      <c r="C28" s="392">
        <f t="shared" ref="C28:H28" si="7">SUM(C29:C32)</f>
        <v>0</v>
      </c>
      <c r="D28" s="392">
        <f t="shared" si="7"/>
        <v>0</v>
      </c>
      <c r="E28" s="392">
        <f t="shared" si="7"/>
        <v>0</v>
      </c>
      <c r="F28" s="392">
        <f t="shared" si="7"/>
        <v>0</v>
      </c>
      <c r="G28" s="392">
        <f t="shared" si="7"/>
        <v>0</v>
      </c>
      <c r="H28" s="401">
        <f t="shared" si="7"/>
        <v>0</v>
      </c>
    </row>
    <row r="29" spans="1:8" ht="20.100000000000001" customHeight="1" thickTop="1" x14ac:dyDescent="0.2">
      <c r="A29" s="337"/>
      <c r="B29" s="332" t="s">
        <v>967</v>
      </c>
      <c r="C29" s="388">
        <f>SUM(D29:H29)</f>
        <v>0</v>
      </c>
      <c r="D29" s="405"/>
      <c r="E29" s="409"/>
      <c r="F29" s="393"/>
      <c r="G29" s="394"/>
      <c r="H29" s="410"/>
    </row>
    <row r="30" spans="1:8" ht="20.100000000000001" customHeight="1" x14ac:dyDescent="0.2">
      <c r="A30" s="337"/>
      <c r="B30" s="332" t="s">
        <v>968</v>
      </c>
      <c r="C30" s="388">
        <f>SUM(D30:H30)</f>
        <v>0</v>
      </c>
      <c r="D30" s="395"/>
      <c r="E30" s="413"/>
      <c r="F30" s="398"/>
      <c r="G30" s="399"/>
      <c r="H30" s="414"/>
    </row>
    <row r="31" spans="1:8" ht="20.100000000000001" customHeight="1" x14ac:dyDescent="0.2">
      <c r="A31" s="337"/>
      <c r="B31" s="332" t="s">
        <v>1020</v>
      </c>
      <c r="C31" s="388">
        <f>SUM(D31:H31)</f>
        <v>0</v>
      </c>
      <c r="D31" s="395"/>
      <c r="E31" s="413"/>
      <c r="F31" s="398"/>
      <c r="G31" s="399"/>
      <c r="H31" s="414"/>
    </row>
    <row r="32" spans="1:8" ht="20.100000000000001" customHeight="1" thickBot="1" x14ac:dyDescent="0.25">
      <c r="A32" s="338"/>
      <c r="B32" s="335" t="s">
        <v>1021</v>
      </c>
      <c r="C32" s="388">
        <f>SUM(D32:H32)</f>
        <v>0</v>
      </c>
      <c r="D32" s="396"/>
      <c r="E32" s="411"/>
      <c r="F32" s="389"/>
      <c r="G32" s="390"/>
      <c r="H32" s="412"/>
    </row>
    <row r="33" spans="1:8" ht="20.100000000000001" customHeight="1" thickBot="1" x14ac:dyDescent="0.25">
      <c r="A33" s="336" t="s">
        <v>987</v>
      </c>
      <c r="B33" s="334"/>
      <c r="C33" s="392">
        <f t="shared" ref="C33:H33" si="8">SUM(C34:C35)</f>
        <v>0</v>
      </c>
      <c r="D33" s="392">
        <f t="shared" si="8"/>
        <v>0</v>
      </c>
      <c r="E33" s="392">
        <f t="shared" si="8"/>
        <v>0</v>
      </c>
      <c r="F33" s="392">
        <f t="shared" si="8"/>
        <v>0</v>
      </c>
      <c r="G33" s="392">
        <f t="shared" si="8"/>
        <v>0</v>
      </c>
      <c r="H33" s="401">
        <f t="shared" si="8"/>
        <v>0</v>
      </c>
    </row>
    <row r="34" spans="1:8" ht="20.100000000000001" customHeight="1" thickTop="1" x14ac:dyDescent="0.2">
      <c r="A34" s="337"/>
      <c r="B34" s="332" t="s">
        <v>969</v>
      </c>
      <c r="C34" s="388">
        <f>SUM(D34:H34)</f>
        <v>0</v>
      </c>
      <c r="D34" s="409"/>
      <c r="E34" s="409"/>
      <c r="F34" s="409"/>
      <c r="G34" s="409"/>
      <c r="H34" s="406"/>
    </row>
    <row r="35" spans="1:8" ht="20.100000000000001" customHeight="1" thickBot="1" x14ac:dyDescent="0.25">
      <c r="A35" s="338"/>
      <c r="B35" s="335" t="s">
        <v>970</v>
      </c>
      <c r="C35" s="388">
        <f>SUM(D35:H35)</f>
        <v>0</v>
      </c>
      <c r="D35" s="411"/>
      <c r="E35" s="411"/>
      <c r="F35" s="411"/>
      <c r="G35" s="411"/>
      <c r="H35" s="407"/>
    </row>
    <row r="36" spans="1:8" ht="20.100000000000001" customHeight="1" thickBot="1" x14ac:dyDescent="0.25">
      <c r="A36" s="336" t="s">
        <v>971</v>
      </c>
      <c r="B36" s="334"/>
      <c r="C36" s="392">
        <f t="shared" ref="C36:H36" si="9">SUM(C37:C38)</f>
        <v>0</v>
      </c>
      <c r="D36" s="392">
        <f t="shared" si="9"/>
        <v>0</v>
      </c>
      <c r="E36" s="392">
        <f t="shared" si="9"/>
        <v>0</v>
      </c>
      <c r="F36" s="392">
        <f t="shared" si="9"/>
        <v>0</v>
      </c>
      <c r="G36" s="392">
        <f t="shared" si="9"/>
        <v>0</v>
      </c>
      <c r="H36" s="401">
        <f t="shared" si="9"/>
        <v>0</v>
      </c>
    </row>
    <row r="37" spans="1:8" ht="20.100000000000001" customHeight="1" thickTop="1" x14ac:dyDescent="0.2">
      <c r="A37" s="337"/>
      <c r="B37" s="332" t="s">
        <v>972</v>
      </c>
      <c r="C37" s="388">
        <f>SUM(D37:H37)</f>
        <v>0</v>
      </c>
      <c r="D37" s="409"/>
      <c r="E37" s="409"/>
      <c r="F37" s="409"/>
      <c r="G37" s="409"/>
      <c r="H37" s="425"/>
    </row>
    <row r="38" spans="1:8" ht="20.100000000000001" customHeight="1" thickBot="1" x14ac:dyDescent="0.25">
      <c r="A38" s="338"/>
      <c r="B38" s="335" t="s">
        <v>973</v>
      </c>
      <c r="C38" s="388">
        <f>SUM(D38:H38)</f>
        <v>0</v>
      </c>
      <c r="D38" s="411"/>
      <c r="E38" s="411"/>
      <c r="F38" s="411"/>
      <c r="G38" s="411"/>
      <c r="H38" s="407"/>
    </row>
    <row r="39" spans="1:8" ht="20.100000000000001" customHeight="1" thickBot="1" x14ac:dyDescent="0.25">
      <c r="A39" s="336" t="s">
        <v>974</v>
      </c>
      <c r="B39" s="334"/>
      <c r="C39" s="392">
        <f t="shared" ref="C39:H39" si="10">SUM(C40:C41)</f>
        <v>0</v>
      </c>
      <c r="D39" s="392">
        <f t="shared" si="10"/>
        <v>0</v>
      </c>
      <c r="E39" s="392">
        <f t="shared" si="10"/>
        <v>0</v>
      </c>
      <c r="F39" s="392">
        <f t="shared" si="10"/>
        <v>0</v>
      </c>
      <c r="G39" s="392">
        <f t="shared" si="10"/>
        <v>0</v>
      </c>
      <c r="H39" s="392">
        <f t="shared" si="10"/>
        <v>0</v>
      </c>
    </row>
    <row r="40" spans="1:8" ht="20.100000000000001" customHeight="1" thickTop="1" x14ac:dyDescent="0.2">
      <c r="A40" s="337"/>
      <c r="B40" s="332" t="s">
        <v>975</v>
      </c>
      <c r="C40" s="388">
        <f>SUM(D40:H40)</f>
        <v>0</v>
      </c>
      <c r="D40" s="409"/>
      <c r="E40" s="409"/>
      <c r="F40" s="409"/>
      <c r="G40" s="409"/>
      <c r="H40" s="410"/>
    </row>
    <row r="41" spans="1:8" ht="20.100000000000001" customHeight="1" thickBot="1" x14ac:dyDescent="0.25">
      <c r="A41" s="338"/>
      <c r="B41" s="335" t="s">
        <v>976</v>
      </c>
      <c r="C41" s="388">
        <f>SUM(D41:H41)</f>
        <v>0</v>
      </c>
      <c r="D41" s="411"/>
      <c r="E41" s="411"/>
      <c r="F41" s="411"/>
      <c r="G41" s="411"/>
      <c r="H41" s="412"/>
    </row>
    <row r="42" spans="1:8" ht="20.100000000000001" customHeight="1" thickBot="1" x14ac:dyDescent="0.25">
      <c r="A42" s="336" t="s">
        <v>977</v>
      </c>
      <c r="B42" s="334"/>
      <c r="C42" s="392">
        <f t="shared" ref="C42:H42" si="11">SUM(C43)</f>
        <v>0</v>
      </c>
      <c r="D42" s="392">
        <f t="shared" si="11"/>
        <v>0</v>
      </c>
      <c r="E42" s="392">
        <f t="shared" si="11"/>
        <v>0</v>
      </c>
      <c r="F42" s="392">
        <f t="shared" si="11"/>
        <v>0</v>
      </c>
      <c r="G42" s="392">
        <f t="shared" si="11"/>
        <v>0</v>
      </c>
      <c r="H42" s="392">
        <f t="shared" si="11"/>
        <v>0</v>
      </c>
    </row>
    <row r="43" spans="1:8" ht="39" customHeight="1" thickTop="1" thickBot="1" x14ac:dyDescent="0.25">
      <c r="A43" s="338"/>
      <c r="B43" s="340" t="s">
        <v>978</v>
      </c>
      <c r="C43" s="400">
        <f>SUM(D43:H43)</f>
        <v>0</v>
      </c>
      <c r="D43" s="415"/>
      <c r="E43" s="415"/>
      <c r="F43" s="415"/>
      <c r="G43" s="415"/>
      <c r="H43" s="416"/>
    </row>
    <row r="44" spans="1:8" ht="21" customHeight="1" thickBot="1" x14ac:dyDescent="0.25">
      <c r="A44" s="338" t="s">
        <v>1039</v>
      </c>
      <c r="B44" s="340"/>
      <c r="C44" s="351"/>
      <c r="D44" s="353">
        <f>SUM(D12:D14,D18:D24,D26:D27,D29:D32)</f>
        <v>0</v>
      </c>
      <c r="E44" s="354">
        <f>SUM(E6)</f>
        <v>0</v>
      </c>
      <c r="F44" s="354">
        <f>SUM(F8,F11:F14,F16,F18:F24,F26:F27,F29:F32)</f>
        <v>0</v>
      </c>
      <c r="G44" s="423">
        <f>SUM(G6,G8,G11:G14,G16,G18:G24,G26:G27,G29:G32)</f>
        <v>0</v>
      </c>
      <c r="H44" s="417">
        <f>SUM(H34:H35,H37:H38)</f>
        <v>0</v>
      </c>
    </row>
    <row r="45" spans="1:8" ht="7.5" customHeight="1" thickBot="1" x14ac:dyDescent="0.25">
      <c r="A45" s="419"/>
      <c r="B45" s="420"/>
      <c r="C45" s="421"/>
      <c r="D45" s="421"/>
      <c r="E45" s="421"/>
      <c r="F45" s="421"/>
      <c r="G45" s="421"/>
      <c r="H45" s="422"/>
    </row>
    <row r="46" spans="1:8" s="342" customFormat="1" ht="20.100000000000001" customHeight="1" thickBot="1" x14ac:dyDescent="0.25">
      <c r="A46" s="341" t="s">
        <v>1038</v>
      </c>
      <c r="B46" s="344"/>
      <c r="C46" s="352">
        <f t="shared" ref="C46:H46" si="12">SUM(C4,C7,C10,C15,C17,C25,C28,C33,C36,C39,C42)</f>
        <v>0</v>
      </c>
      <c r="D46" s="418">
        <f t="shared" si="12"/>
        <v>0</v>
      </c>
      <c r="E46" s="418">
        <f t="shared" si="12"/>
        <v>0</v>
      </c>
      <c r="F46" s="418">
        <f t="shared" si="12"/>
        <v>0</v>
      </c>
      <c r="G46" s="418">
        <f t="shared" si="12"/>
        <v>0</v>
      </c>
      <c r="H46" s="418">
        <f t="shared" si="12"/>
        <v>0</v>
      </c>
    </row>
    <row r="47" spans="1:8" x14ac:dyDescent="0.2">
      <c r="G47" s="424"/>
      <c r="H47" s="424"/>
    </row>
    <row r="48" spans="1:8" ht="17.25" customHeight="1" x14ac:dyDescent="0.2">
      <c r="G48" s="424"/>
      <c r="H48" s="424"/>
    </row>
    <row r="49" spans="7:8" x14ac:dyDescent="0.2">
      <c r="G49" s="424"/>
      <c r="H49" s="424"/>
    </row>
  </sheetData>
  <mergeCells count="6">
    <mergeCell ref="G1:H2"/>
    <mergeCell ref="D2:D3"/>
    <mergeCell ref="A3:B3"/>
    <mergeCell ref="E2:F2"/>
    <mergeCell ref="A1:C2"/>
    <mergeCell ref="D1:F1"/>
  </mergeCells>
  <pageMargins left="0.7" right="0.7" top="0.75" bottom="0.75" header="0.3" footer="0.3"/>
  <pageSetup scale="70" orientation="portrait" r:id="rId1"/>
  <headerFooter>
    <oddHeader xml:space="preserve">&amp;C&amp;"Arial,Bold"&amp;18PROJECT DEVELOPMENT _x000D_
COST SUMMARY WORKSHEET&amp;"Arial,Regular"&amp;10_x000D_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46"/>
  <sheetViews>
    <sheetView showGridLines="0" topLeftCell="A14" zoomScale="110" zoomScaleNormal="110" workbookViewId="0">
      <selection activeCell="G38" sqref="G38"/>
    </sheetView>
  </sheetViews>
  <sheetFormatPr defaultRowHeight="12.75" x14ac:dyDescent="0.2"/>
  <cols>
    <col min="1" max="1" width="28.85546875" style="235" customWidth="1"/>
    <col min="2" max="3" width="11.5703125" style="235" customWidth="1"/>
    <col min="4" max="4" width="11.140625" style="235" customWidth="1"/>
    <col min="5" max="5" width="11.28515625" style="235" customWidth="1"/>
    <col min="6" max="6" width="11.5703125" style="235" customWidth="1"/>
    <col min="7" max="7" width="11.140625" style="235" customWidth="1"/>
    <col min="8" max="8" width="11.5703125" style="235" customWidth="1"/>
    <col min="9" max="9" width="11.42578125" style="235" customWidth="1"/>
    <col min="10" max="16384" width="9.140625" style="235"/>
  </cols>
  <sheetData>
    <row r="1" spans="1:10" ht="20.25" x14ac:dyDescent="0.3">
      <c r="A1" s="563" t="s">
        <v>1227</v>
      </c>
      <c r="B1" s="246"/>
      <c r="C1" s="246"/>
      <c r="D1" s="246"/>
      <c r="E1" s="246"/>
      <c r="F1" s="246"/>
    </row>
    <row r="2" spans="1:10" ht="15.75" x14ac:dyDescent="0.25">
      <c r="A2" s="241"/>
    </row>
    <row r="3" spans="1:10" ht="15.75" x14ac:dyDescent="0.25">
      <c r="A3" s="238" t="s">
        <v>1225</v>
      </c>
      <c r="B3" s="241"/>
      <c r="C3" s="241"/>
      <c r="D3" s="241"/>
      <c r="E3" s="241"/>
      <c r="F3" s="241"/>
      <c r="G3" s="241"/>
      <c r="H3" s="241"/>
      <c r="I3" s="241"/>
      <c r="J3" s="241"/>
    </row>
    <row r="5" spans="1:10" x14ac:dyDescent="0.2">
      <c r="A5" s="755" t="s">
        <v>1228</v>
      </c>
      <c r="B5" s="755"/>
      <c r="C5" s="755"/>
      <c r="D5" s="755"/>
      <c r="E5" s="755"/>
      <c r="F5" s="755"/>
      <c r="G5" s="755"/>
      <c r="H5" s="755"/>
      <c r="I5" s="755"/>
    </row>
    <row r="6" spans="1:10" x14ac:dyDescent="0.2">
      <c r="A6" s="534" t="s">
        <v>1179</v>
      </c>
      <c r="B6" s="534" t="s">
        <v>1184</v>
      </c>
      <c r="C6" s="534" t="s">
        <v>1185</v>
      </c>
      <c r="D6" s="534" t="s">
        <v>1186</v>
      </c>
      <c r="E6" s="534" t="s">
        <v>1187</v>
      </c>
      <c r="F6" s="534" t="s">
        <v>1188</v>
      </c>
      <c r="G6" s="534" t="s">
        <v>1189</v>
      </c>
      <c r="H6" s="534" t="s">
        <v>1190</v>
      </c>
      <c r="I6" s="534" t="s">
        <v>1191</v>
      </c>
    </row>
    <row r="7" spans="1:10" x14ac:dyDescent="0.2">
      <c r="A7" s="242" t="s">
        <v>1180</v>
      </c>
      <c r="B7" s="542">
        <v>21550</v>
      </c>
      <c r="C7" s="542">
        <v>24600</v>
      </c>
      <c r="D7" s="542">
        <v>27700</v>
      </c>
      <c r="E7" s="542">
        <v>30750</v>
      </c>
      <c r="F7" s="542">
        <v>33250</v>
      </c>
      <c r="G7" s="542">
        <v>35700</v>
      </c>
      <c r="H7" s="542">
        <v>38150</v>
      </c>
      <c r="I7" s="542">
        <v>40600</v>
      </c>
    </row>
    <row r="8" spans="1:10" x14ac:dyDescent="0.2">
      <c r="A8" s="533" t="s">
        <v>1181</v>
      </c>
      <c r="B8" s="543">
        <v>35900</v>
      </c>
      <c r="C8" s="543">
        <v>41000</v>
      </c>
      <c r="D8" s="543">
        <v>46100</v>
      </c>
      <c r="E8" s="543">
        <v>51250</v>
      </c>
      <c r="F8" s="543">
        <v>55350</v>
      </c>
      <c r="G8" s="543">
        <v>59450</v>
      </c>
      <c r="H8" s="543">
        <v>63550</v>
      </c>
      <c r="I8" s="543">
        <v>67650</v>
      </c>
    </row>
    <row r="9" spans="1:10" x14ac:dyDescent="0.2">
      <c r="A9" s="242" t="s">
        <v>1182</v>
      </c>
      <c r="B9" s="542">
        <v>43080</v>
      </c>
      <c r="C9" s="542">
        <v>49200</v>
      </c>
      <c r="D9" s="542">
        <v>55320</v>
      </c>
      <c r="E9" s="542">
        <v>61500</v>
      </c>
      <c r="F9" s="542">
        <v>66420</v>
      </c>
      <c r="G9" s="542">
        <v>71340</v>
      </c>
      <c r="H9" s="542">
        <v>76260</v>
      </c>
      <c r="I9" s="542">
        <v>81180</v>
      </c>
    </row>
    <row r="10" spans="1:10" x14ac:dyDescent="0.2">
      <c r="A10" s="533" t="s">
        <v>1183</v>
      </c>
      <c r="B10" s="543">
        <v>57400</v>
      </c>
      <c r="C10" s="543">
        <v>65600</v>
      </c>
      <c r="D10" s="543">
        <v>73800</v>
      </c>
      <c r="E10" s="543">
        <v>82000</v>
      </c>
      <c r="F10" s="543">
        <v>88600</v>
      </c>
      <c r="G10" s="543">
        <v>95150</v>
      </c>
      <c r="H10" s="543">
        <v>101650</v>
      </c>
      <c r="I10" s="543">
        <v>108250</v>
      </c>
    </row>
    <row r="11" spans="1:10" ht="14.25" x14ac:dyDescent="0.2">
      <c r="A11" s="532" t="s">
        <v>1229</v>
      </c>
      <c r="B11" s="544"/>
      <c r="C11" s="544"/>
      <c r="D11" s="544"/>
      <c r="E11" s="544"/>
      <c r="F11" s="544"/>
      <c r="G11" s="544"/>
      <c r="H11" s="544"/>
    </row>
    <row r="12" spans="1:10" ht="14.25" x14ac:dyDescent="0.2">
      <c r="A12" s="532"/>
      <c r="B12" s="544"/>
      <c r="C12" s="544"/>
      <c r="D12" s="544"/>
      <c r="E12" s="544"/>
      <c r="F12" s="544"/>
      <c r="G12" s="544"/>
      <c r="H12" s="544"/>
    </row>
    <row r="13" spans="1:10" x14ac:dyDescent="0.2">
      <c r="A13" s="536" t="s">
        <v>1192</v>
      </c>
      <c r="B13" s="545"/>
      <c r="C13" s="546" t="s">
        <v>1199</v>
      </c>
      <c r="D13" s="546" t="s">
        <v>1200</v>
      </c>
      <c r="E13" s="546" t="s">
        <v>1201</v>
      </c>
      <c r="F13" s="546" t="s">
        <v>1202</v>
      </c>
      <c r="G13" s="546" t="s">
        <v>1203</v>
      </c>
      <c r="H13" s="546" t="s">
        <v>1204</v>
      </c>
      <c r="I13" s="534" t="s">
        <v>1205</v>
      </c>
    </row>
    <row r="14" spans="1:10" x14ac:dyDescent="0.2">
      <c r="A14" s="278" t="s">
        <v>1193</v>
      </c>
      <c r="B14" s="547"/>
      <c r="C14" s="542">
        <v>897</v>
      </c>
      <c r="D14" s="542">
        <v>961</v>
      </c>
      <c r="E14" s="542">
        <v>1152</v>
      </c>
      <c r="F14" s="542">
        <v>1332</v>
      </c>
      <c r="G14" s="542">
        <v>1486</v>
      </c>
      <c r="H14" s="542">
        <v>1640</v>
      </c>
      <c r="I14" s="542">
        <v>1793</v>
      </c>
    </row>
    <row r="15" spans="1:10" x14ac:dyDescent="0.2">
      <c r="A15" s="535" t="s">
        <v>1194</v>
      </c>
      <c r="B15" s="548"/>
      <c r="C15" s="543">
        <v>1148</v>
      </c>
      <c r="D15" s="543">
        <v>1231</v>
      </c>
      <c r="E15" s="543">
        <v>1478</v>
      </c>
      <c r="F15" s="543">
        <v>1699</v>
      </c>
      <c r="G15" s="543">
        <v>1876</v>
      </c>
      <c r="H15" s="543">
        <v>2051</v>
      </c>
      <c r="I15" s="543">
        <v>2227</v>
      </c>
    </row>
    <row r="16" spans="1:10" x14ac:dyDescent="0.2">
      <c r="A16" s="536" t="s">
        <v>1195</v>
      </c>
      <c r="B16" s="545"/>
      <c r="C16" s="546" t="s">
        <v>1199</v>
      </c>
      <c r="D16" s="546" t="s">
        <v>1200</v>
      </c>
      <c r="E16" s="546" t="s">
        <v>1201</v>
      </c>
      <c r="F16" s="546" t="s">
        <v>1202</v>
      </c>
      <c r="G16" s="546" t="s">
        <v>1203</v>
      </c>
      <c r="H16" s="546" t="s">
        <v>1204</v>
      </c>
      <c r="I16" s="551" t="s">
        <v>1205</v>
      </c>
    </row>
    <row r="17" spans="1:10" x14ac:dyDescent="0.2">
      <c r="A17" s="537" t="s">
        <v>1196</v>
      </c>
      <c r="B17" s="549"/>
      <c r="C17" s="550">
        <v>1517</v>
      </c>
      <c r="D17" s="550">
        <v>1611</v>
      </c>
      <c r="E17" s="550">
        <v>2010</v>
      </c>
      <c r="F17" s="550">
        <v>2707</v>
      </c>
      <c r="G17" s="550">
        <v>3304</v>
      </c>
      <c r="H17" s="550">
        <v>3800</v>
      </c>
      <c r="I17" s="550">
        <v>4295</v>
      </c>
    </row>
    <row r="18" spans="1:10" x14ac:dyDescent="0.2">
      <c r="A18" s="537" t="s">
        <v>1197</v>
      </c>
      <c r="B18" s="549"/>
      <c r="C18" s="550">
        <v>897</v>
      </c>
      <c r="D18" s="550">
        <v>961</v>
      </c>
      <c r="E18" s="550">
        <v>1152</v>
      </c>
      <c r="F18" s="550">
        <v>1332</v>
      </c>
      <c r="G18" s="550">
        <v>1486</v>
      </c>
      <c r="H18" s="550">
        <v>1640</v>
      </c>
      <c r="I18" s="550">
        <v>1793</v>
      </c>
    </row>
    <row r="19" spans="1:10" x14ac:dyDescent="0.2">
      <c r="A19" s="537" t="s">
        <v>1198</v>
      </c>
      <c r="B19" s="549"/>
      <c r="C19" s="550">
        <v>1148</v>
      </c>
      <c r="D19" s="550">
        <v>1231</v>
      </c>
      <c r="E19" s="550">
        <v>1478</v>
      </c>
      <c r="F19" s="550">
        <v>1699</v>
      </c>
      <c r="G19" s="550">
        <v>1876</v>
      </c>
      <c r="H19" s="550">
        <v>2051</v>
      </c>
      <c r="I19" s="550">
        <v>2227</v>
      </c>
    </row>
    <row r="20" spans="1:10" x14ac:dyDescent="0.2">
      <c r="A20" s="539" t="s">
        <v>1206</v>
      </c>
      <c r="B20" s="540">
        <v>1</v>
      </c>
      <c r="C20" s="540">
        <v>2</v>
      </c>
      <c r="D20" s="540">
        <v>3</v>
      </c>
      <c r="E20" s="540">
        <v>4</v>
      </c>
      <c r="F20" s="540">
        <v>5</v>
      </c>
      <c r="G20" s="540">
        <v>6</v>
      </c>
      <c r="H20" s="540">
        <v>7</v>
      </c>
      <c r="I20" s="540">
        <v>8</v>
      </c>
    </row>
    <row r="21" spans="1:10" x14ac:dyDescent="0.2">
      <c r="A21" s="538" t="s">
        <v>1207</v>
      </c>
      <c r="B21" s="541">
        <v>0.7</v>
      </c>
      <c r="C21" s="541">
        <v>0.8</v>
      </c>
      <c r="D21" s="541">
        <v>0.9</v>
      </c>
      <c r="E21" s="541" t="s">
        <v>1215</v>
      </c>
      <c r="F21" s="541">
        <v>1.08</v>
      </c>
      <c r="G21" s="541">
        <v>1.1599999999999999</v>
      </c>
      <c r="H21" s="541">
        <v>1.24</v>
      </c>
      <c r="I21" s="541">
        <v>1.32</v>
      </c>
    </row>
    <row r="22" spans="1:10" ht="14.25" x14ac:dyDescent="0.2">
      <c r="A22" s="532" t="s">
        <v>1230</v>
      </c>
    </row>
    <row r="24" spans="1:10" ht="3" customHeight="1" x14ac:dyDescent="0.2">
      <c r="A24" s="562"/>
      <c r="B24" s="562"/>
      <c r="C24" s="562"/>
      <c r="D24" s="562"/>
      <c r="E24" s="562"/>
      <c r="F24" s="562"/>
      <c r="G24" s="562"/>
      <c r="H24" s="562"/>
      <c r="I24" s="562"/>
    </row>
    <row r="26" spans="1:10" ht="18.75" x14ac:dyDescent="0.3">
      <c r="A26" s="756" t="s">
        <v>1245</v>
      </c>
      <c r="B26" s="756"/>
      <c r="C26" s="756"/>
      <c r="D26" s="756"/>
      <c r="E26" s="756"/>
      <c r="F26" s="756"/>
      <c r="G26" s="756"/>
      <c r="H26" s="756"/>
      <c r="I26" s="756"/>
      <c r="J26"/>
    </row>
    <row r="27" spans="1:10" x14ac:dyDescent="0.2">
      <c r="A27"/>
      <c r="B27"/>
      <c r="C27"/>
      <c r="D27"/>
      <c r="E27"/>
      <c r="F27"/>
      <c r="G27"/>
      <c r="H27"/>
      <c r="I27"/>
      <c r="J27"/>
    </row>
    <row r="28" spans="1:10" ht="18.75" x14ac:dyDescent="0.2">
      <c r="A28" s="555" t="s">
        <v>46</v>
      </c>
      <c r="B28" s="556"/>
      <c r="C28"/>
      <c r="D28" s="557"/>
      <c r="E28"/>
      <c r="F28"/>
      <c r="G28"/>
    </row>
    <row r="29" spans="1:10" ht="18.75" x14ac:dyDescent="0.3">
      <c r="A29" s="564" t="s">
        <v>1244</v>
      </c>
      <c r="B29"/>
      <c r="C29"/>
      <c r="D29" s="558"/>
      <c r="E29"/>
      <c r="F29"/>
      <c r="G29"/>
    </row>
    <row r="30" spans="1:10" ht="18.75" x14ac:dyDescent="0.2">
      <c r="A30" s="559" t="s">
        <v>1232</v>
      </c>
      <c r="B30"/>
      <c r="C30"/>
      <c r="D30" s="558"/>
      <c r="E30"/>
      <c r="F30"/>
      <c r="G30"/>
    </row>
    <row r="31" spans="1:10" ht="18.75" x14ac:dyDescent="0.2">
      <c r="A31" s="559" t="s">
        <v>1233</v>
      </c>
      <c r="B31"/>
      <c r="C31"/>
      <c r="D31" s="558"/>
      <c r="E31"/>
      <c r="F31"/>
      <c r="G31"/>
    </row>
    <row r="32" spans="1:10" ht="18.75" x14ac:dyDescent="0.2">
      <c r="A32" s="559" t="s">
        <v>1234</v>
      </c>
      <c r="B32"/>
      <c r="C32"/>
      <c r="D32" s="558"/>
      <c r="E32"/>
      <c r="F32"/>
      <c r="G32"/>
    </row>
    <row r="33" spans="1:10" ht="18.75" x14ac:dyDescent="0.2">
      <c r="A33" s="559" t="s">
        <v>1235</v>
      </c>
      <c r="B33"/>
      <c r="C33"/>
      <c r="D33" s="558"/>
      <c r="E33"/>
      <c r="F33"/>
      <c r="G33"/>
    </row>
    <row r="34" spans="1:10" ht="18.75" x14ac:dyDescent="0.2">
      <c r="A34" s="559" t="s">
        <v>1236</v>
      </c>
      <c r="B34"/>
      <c r="C34"/>
      <c r="D34" s="558"/>
      <c r="E34"/>
      <c r="F34"/>
      <c r="G34"/>
    </row>
    <row r="35" spans="1:10" ht="18.75" x14ac:dyDescent="0.2">
      <c r="A35" s="559" t="s">
        <v>1237</v>
      </c>
      <c r="B35"/>
      <c r="C35"/>
      <c r="D35" s="556"/>
      <c r="E35"/>
      <c r="F35"/>
      <c r="G35"/>
    </row>
    <row r="36" spans="1:10" ht="18.75" x14ac:dyDescent="0.2">
      <c r="A36" s="559" t="s">
        <v>1238</v>
      </c>
      <c r="B36" s="558"/>
      <c r="C36"/>
      <c r="D36"/>
      <c r="E36"/>
      <c r="F36"/>
      <c r="G36"/>
      <c r="H36"/>
      <c r="I36"/>
      <c r="J36"/>
    </row>
    <row r="37" spans="1:10" ht="18.75" x14ac:dyDescent="0.2">
      <c r="A37" s="559" t="s">
        <v>1239</v>
      </c>
      <c r="B37" s="558"/>
      <c r="C37"/>
      <c r="D37"/>
      <c r="E37"/>
      <c r="F37"/>
      <c r="G37"/>
      <c r="H37"/>
      <c r="I37"/>
      <c r="J37"/>
    </row>
    <row r="38" spans="1:10" ht="18.75" x14ac:dyDescent="0.2">
      <c r="A38" s="559" t="s">
        <v>1240</v>
      </c>
      <c r="B38" s="558"/>
      <c r="C38"/>
      <c r="D38"/>
      <c r="E38"/>
      <c r="F38"/>
      <c r="G38"/>
      <c r="H38"/>
      <c r="I38"/>
      <c r="J38"/>
    </row>
    <row r="39" spans="1:10" ht="18.75" x14ac:dyDescent="0.2">
      <c r="A39" s="559" t="s">
        <v>1241</v>
      </c>
      <c r="B39" s="558"/>
      <c r="C39"/>
      <c r="D39"/>
      <c r="E39"/>
      <c r="F39"/>
      <c r="G39"/>
      <c r="H39"/>
      <c r="I39"/>
      <c r="J39"/>
    </row>
    <row r="40" spans="1:10" ht="18.75" x14ac:dyDescent="0.2">
      <c r="A40" s="559" t="s">
        <v>1242</v>
      </c>
      <c r="B40" s="558"/>
      <c r="C40"/>
      <c r="D40"/>
      <c r="E40"/>
      <c r="F40"/>
      <c r="G40"/>
      <c r="H40"/>
      <c r="I40"/>
      <c r="J40"/>
    </row>
    <row r="41" spans="1:10" ht="18.75" x14ac:dyDescent="0.2">
      <c r="A41" s="559" t="s">
        <v>1243</v>
      </c>
      <c r="B41" s="558"/>
      <c r="C41"/>
      <c r="D41"/>
      <c r="E41"/>
      <c r="F41"/>
      <c r="G41"/>
      <c r="H41"/>
      <c r="I41"/>
      <c r="J41"/>
    </row>
    <row r="42" spans="1:10" ht="15" x14ac:dyDescent="0.2">
      <c r="A42" s="560" t="s">
        <v>1226</v>
      </c>
      <c r="B42" s="561"/>
      <c r="C42" s="560"/>
      <c r="D42" s="561"/>
      <c r="E42"/>
      <c r="F42" s="558"/>
      <c r="G42"/>
      <c r="H42"/>
      <c r="I42"/>
    </row>
    <row r="43" spans="1:10" ht="15" x14ac:dyDescent="0.2">
      <c r="A43"/>
      <c r="B43" s="558"/>
      <c r="C43"/>
      <c r="D43" s="556"/>
      <c r="E43"/>
      <c r="F43"/>
      <c r="G43" s="556"/>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sheetData>
  <sheetProtection algorithmName="SHA-512" hashValue="IE2wJd5SYUBA2EhcgCuw6Oj60Um1wSC408ZwBt2qgH9IV5ot/cLRzLA4X/Gle8pHZeILllxML5StpFnP6CUmMQ==" saltValue="I/0IUdkVJ7YQKtJ7CjovmA==" spinCount="100000" sheet="1" objects="1" scenarios="1"/>
  <mergeCells count="2">
    <mergeCell ref="A5:I5"/>
    <mergeCell ref="A26:I26"/>
  </mergeCells>
  <hyperlinks>
    <hyperlink ref="A11" r:id="rId1" xr:uid="{ACF437B3-3623-48F6-BFAF-35D52EFC7106}"/>
    <hyperlink ref="A22" r:id="rId2" xr:uid="{C19015B0-AA54-4999-B046-F1AF7F38D469}"/>
  </hyperlinks>
  <printOptions horizontalCentered="1"/>
  <pageMargins left="0.5" right="0.5" top="1" bottom="0.5" header="0.25" footer="0.25"/>
  <pageSetup orientation="landscape"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I311"/>
  <sheetViews>
    <sheetView view="pageBreakPreview" topLeftCell="A3" zoomScale="110" zoomScaleNormal="100" zoomScaleSheetLayoutView="110" workbookViewId="0">
      <selection activeCell="A3" sqref="A1:XFD1048576"/>
    </sheetView>
  </sheetViews>
  <sheetFormatPr defaultRowHeight="12.75" x14ac:dyDescent="0.2"/>
  <sheetData>
    <row r="1" spans="1:9" ht="23.25" x14ac:dyDescent="0.35">
      <c r="A1" s="758" t="s">
        <v>109</v>
      </c>
      <c r="B1" s="758"/>
      <c r="C1" s="758"/>
      <c r="D1" s="758"/>
      <c r="E1" s="758"/>
      <c r="F1" s="758"/>
      <c r="G1" s="758"/>
      <c r="H1" s="758"/>
      <c r="I1" s="758"/>
    </row>
    <row r="2" spans="1:9" ht="15" customHeight="1" x14ac:dyDescent="0.35">
      <c r="A2" s="463" t="s">
        <v>1112</v>
      </c>
      <c r="B2" s="462"/>
      <c r="C2" s="462"/>
      <c r="D2" s="462"/>
      <c r="E2" s="462"/>
      <c r="F2" s="462"/>
      <c r="G2" s="462"/>
      <c r="H2" s="462"/>
      <c r="I2" s="462"/>
    </row>
    <row r="3" spans="1:9" ht="314.25" customHeight="1" x14ac:dyDescent="0.2">
      <c r="A3" s="687" t="s">
        <v>1111</v>
      </c>
      <c r="B3" s="759"/>
      <c r="C3" s="759"/>
      <c r="D3" s="759"/>
      <c r="E3" s="759"/>
      <c r="F3" s="759"/>
      <c r="G3" s="759"/>
      <c r="H3" s="759"/>
      <c r="I3" s="759"/>
    </row>
    <row r="4" spans="1:9" ht="111" customHeight="1" x14ac:dyDescent="0.2">
      <c r="A4" s="687" t="s">
        <v>1104</v>
      </c>
      <c r="B4" s="759"/>
      <c r="C4" s="759"/>
      <c r="D4" s="759"/>
      <c r="E4" s="759"/>
      <c r="F4" s="759"/>
      <c r="G4" s="759"/>
      <c r="H4" s="759"/>
      <c r="I4" s="759"/>
    </row>
    <row r="5" spans="1:9" ht="133.5" customHeight="1" x14ac:dyDescent="0.2">
      <c r="A5" s="687" t="s">
        <v>1105</v>
      </c>
      <c r="B5" s="759"/>
      <c r="C5" s="759"/>
      <c r="D5" s="759"/>
      <c r="E5" s="759"/>
      <c r="F5" s="759"/>
      <c r="G5" s="759"/>
      <c r="H5" s="759"/>
      <c r="I5" s="759"/>
    </row>
    <row r="6" spans="1:9" ht="30.75" customHeight="1" x14ac:dyDescent="0.2">
      <c r="A6" s="687" t="s">
        <v>1106</v>
      </c>
      <c r="B6" s="759"/>
      <c r="C6" s="759"/>
      <c r="D6" s="759"/>
      <c r="E6" s="759"/>
      <c r="F6" s="759"/>
      <c r="G6" s="759"/>
      <c r="H6" s="759"/>
      <c r="I6" s="759"/>
    </row>
    <row r="7" spans="1:9" ht="43.5" customHeight="1" x14ac:dyDescent="0.2">
      <c r="A7" s="687" t="s">
        <v>1107</v>
      </c>
      <c r="B7" s="759"/>
      <c r="C7" s="759"/>
      <c r="D7" s="759"/>
      <c r="E7" s="759"/>
      <c r="F7" s="759"/>
      <c r="G7" s="759"/>
      <c r="H7" s="759"/>
      <c r="I7" s="759"/>
    </row>
    <row r="8" spans="1:9" ht="132.75" customHeight="1" x14ac:dyDescent="0.2">
      <c r="A8" s="687" t="s">
        <v>1108</v>
      </c>
      <c r="B8" s="759"/>
      <c r="C8" s="759"/>
      <c r="D8" s="759"/>
      <c r="E8" s="759"/>
      <c r="F8" s="759"/>
      <c r="G8" s="759"/>
      <c r="H8" s="759"/>
      <c r="I8" s="759"/>
    </row>
    <row r="9" spans="1:9" ht="136.5" customHeight="1" x14ac:dyDescent="0.2">
      <c r="A9" s="687" t="s">
        <v>1109</v>
      </c>
      <c r="B9" s="759"/>
      <c r="C9" s="759"/>
      <c r="D9" s="759"/>
      <c r="E9" s="759"/>
      <c r="F9" s="759"/>
      <c r="G9" s="759"/>
      <c r="H9" s="759"/>
      <c r="I9" s="759"/>
    </row>
    <row r="10" spans="1:9" ht="83.25" customHeight="1" x14ac:dyDescent="0.2">
      <c r="A10" s="687" t="s">
        <v>1110</v>
      </c>
      <c r="B10" s="759"/>
      <c r="C10" s="759"/>
      <c r="D10" s="759"/>
      <c r="E10" s="759"/>
      <c r="F10" s="759"/>
      <c r="G10" s="759"/>
      <c r="H10" s="759"/>
      <c r="I10" s="759"/>
    </row>
    <row r="20" spans="1:9" ht="54.75" customHeight="1" x14ac:dyDescent="0.2">
      <c r="A20" s="757" t="s">
        <v>559</v>
      </c>
      <c r="B20" s="757"/>
      <c r="C20" s="757"/>
      <c r="D20" s="757"/>
      <c r="E20" s="757"/>
      <c r="F20" s="757"/>
      <c r="G20" s="757"/>
      <c r="H20" s="757"/>
      <c r="I20" s="757"/>
    </row>
    <row r="22" spans="1:9" ht="15" x14ac:dyDescent="0.25">
      <c r="B22" s="136"/>
      <c r="C22" t="s">
        <v>110</v>
      </c>
    </row>
    <row r="23" spans="1:9" ht="15" x14ac:dyDescent="0.25">
      <c r="B23" s="136"/>
      <c r="C23" t="s">
        <v>111</v>
      </c>
    </row>
    <row r="25" spans="1:9" x14ac:dyDescent="0.2">
      <c r="A25" s="248" t="s">
        <v>112</v>
      </c>
    </row>
    <row r="27" spans="1:9" x14ac:dyDescent="0.2">
      <c r="A27" s="49" t="s">
        <v>56</v>
      </c>
      <c r="B27" t="s">
        <v>113</v>
      </c>
    </row>
    <row r="28" spans="1:9" x14ac:dyDescent="0.2">
      <c r="B28" s="49" t="s">
        <v>114</v>
      </c>
      <c r="C28" s="291"/>
    </row>
    <row r="29" spans="1:9" x14ac:dyDescent="0.2">
      <c r="B29" s="49" t="s">
        <v>115</v>
      </c>
      <c r="C29" s="292"/>
    </row>
    <row r="31" spans="1:9" ht="15" x14ac:dyDescent="0.25">
      <c r="B31" s="136"/>
      <c r="C31" t="s">
        <v>116</v>
      </c>
    </row>
    <row r="32" spans="1:9" ht="15" x14ac:dyDescent="0.25">
      <c r="B32" s="136"/>
      <c r="C32" t="s">
        <v>117</v>
      </c>
    </row>
    <row r="34" spans="1:9" ht="35.25" customHeight="1" x14ac:dyDescent="0.2">
      <c r="A34" s="249" t="s">
        <v>118</v>
      </c>
      <c r="B34" s="757" t="s">
        <v>119</v>
      </c>
      <c r="C34" s="757"/>
      <c r="D34" s="757"/>
      <c r="E34" s="757"/>
      <c r="F34" s="757"/>
      <c r="G34" s="757"/>
      <c r="H34" s="757"/>
      <c r="I34" s="757"/>
    </row>
    <row r="35" spans="1:9" x14ac:dyDescent="0.2">
      <c r="B35" s="49" t="s">
        <v>114</v>
      </c>
      <c r="C35" s="291"/>
    </row>
    <row r="36" spans="1:9" x14ac:dyDescent="0.2">
      <c r="B36" s="49" t="s">
        <v>115</v>
      </c>
      <c r="C36" s="292"/>
    </row>
    <row r="38" spans="1:9" ht="15" x14ac:dyDescent="0.25">
      <c r="B38" s="136"/>
      <c r="C38" t="s">
        <v>116</v>
      </c>
    </row>
    <row r="39" spans="1:9" ht="15" x14ac:dyDescent="0.25">
      <c r="B39" s="136"/>
      <c r="C39" t="s">
        <v>117</v>
      </c>
    </row>
    <row r="41" spans="1:9" ht="33.75" customHeight="1" x14ac:dyDescent="0.2">
      <c r="A41" s="249" t="s">
        <v>120</v>
      </c>
      <c r="B41" s="757" t="s">
        <v>121</v>
      </c>
      <c r="C41" s="757"/>
      <c r="D41" s="757"/>
      <c r="E41" s="757"/>
      <c r="F41" s="757"/>
      <c r="G41" s="757"/>
      <c r="H41" s="757"/>
      <c r="I41" s="757"/>
    </row>
    <row r="42" spans="1:9" x14ac:dyDescent="0.2">
      <c r="B42" s="49" t="s">
        <v>114</v>
      </c>
      <c r="C42" s="291"/>
    </row>
    <row r="43" spans="1:9" x14ac:dyDescent="0.2">
      <c r="B43" s="49" t="s">
        <v>115</v>
      </c>
      <c r="C43" s="292"/>
    </row>
    <row r="45" spans="1:9" ht="15" x14ac:dyDescent="0.25">
      <c r="B45" s="136"/>
      <c r="C45" t="s">
        <v>122</v>
      </c>
    </row>
    <row r="46" spans="1:9" ht="15" x14ac:dyDescent="0.25">
      <c r="B46" s="136"/>
      <c r="C46" t="s">
        <v>123</v>
      </c>
    </row>
    <row r="48" spans="1:9" ht="35.25" customHeight="1" x14ac:dyDescent="0.2">
      <c r="A48" s="249" t="s">
        <v>124</v>
      </c>
      <c r="B48" s="757" t="s">
        <v>125</v>
      </c>
      <c r="C48" s="757"/>
      <c r="D48" s="757"/>
      <c r="E48" s="757"/>
      <c r="F48" s="757"/>
      <c r="G48" s="757"/>
      <c r="H48" s="757"/>
      <c r="I48" s="757"/>
    </row>
    <row r="49" spans="1:9" x14ac:dyDescent="0.2">
      <c r="B49" s="49" t="s">
        <v>114</v>
      </c>
      <c r="C49" s="291"/>
    </row>
    <row r="50" spans="1:9" x14ac:dyDescent="0.2">
      <c r="B50" s="49" t="s">
        <v>115</v>
      </c>
      <c r="C50" s="292"/>
    </row>
    <row r="52" spans="1:9" ht="15" x14ac:dyDescent="0.25">
      <c r="B52" s="136"/>
      <c r="C52" t="s">
        <v>126</v>
      </c>
    </row>
    <row r="53" spans="1:9" ht="15" x14ac:dyDescent="0.25">
      <c r="B53" s="136"/>
      <c r="C53" t="s">
        <v>127</v>
      </c>
    </row>
    <row r="54" spans="1:9" ht="15" x14ac:dyDescent="0.25">
      <c r="B54" s="136"/>
      <c r="C54" t="s">
        <v>128</v>
      </c>
    </row>
    <row r="55" spans="1:9" ht="15" x14ac:dyDescent="0.25">
      <c r="B55" s="136"/>
      <c r="C55" t="s">
        <v>129</v>
      </c>
    </row>
    <row r="57" spans="1:9" x14ac:dyDescent="0.2">
      <c r="A57" s="250" t="s">
        <v>130</v>
      </c>
    </row>
    <row r="58" spans="1:9" ht="7.5" customHeight="1" x14ac:dyDescent="0.2"/>
    <row r="59" spans="1:9" ht="32.25" customHeight="1" x14ac:dyDescent="0.2">
      <c r="A59" s="249" t="s">
        <v>56</v>
      </c>
      <c r="B59" s="757" t="s">
        <v>131</v>
      </c>
      <c r="C59" s="757"/>
      <c r="D59" s="757"/>
      <c r="E59" s="757"/>
      <c r="F59" s="757"/>
      <c r="G59" s="757"/>
      <c r="H59" s="757"/>
      <c r="I59" s="757"/>
    </row>
    <row r="60" spans="1:9" ht="7.5" customHeight="1" x14ac:dyDescent="0.2"/>
    <row r="61" spans="1:9" ht="15" x14ac:dyDescent="0.25">
      <c r="B61" s="136"/>
      <c r="C61" t="s">
        <v>132</v>
      </c>
    </row>
    <row r="62" spans="1:9" ht="15" x14ac:dyDescent="0.25">
      <c r="B62" s="136"/>
      <c r="C62" t="s">
        <v>133</v>
      </c>
    </row>
    <row r="63" spans="1:9" ht="15" x14ac:dyDescent="0.25">
      <c r="B63" s="136"/>
      <c r="C63" t="s">
        <v>134</v>
      </c>
    </row>
    <row r="64" spans="1:9" ht="7.5" customHeight="1" x14ac:dyDescent="0.2"/>
    <row r="65" spans="1:9" ht="30.75" customHeight="1" x14ac:dyDescent="0.2">
      <c r="A65" s="249" t="s">
        <v>118</v>
      </c>
      <c r="B65" s="757" t="s">
        <v>135</v>
      </c>
      <c r="C65" s="757"/>
      <c r="D65" s="757"/>
      <c r="E65" s="757"/>
      <c r="F65" s="757"/>
      <c r="G65" s="757"/>
      <c r="H65" s="757"/>
      <c r="I65" s="757"/>
    </row>
    <row r="66" spans="1:9" ht="7.5" customHeight="1" x14ac:dyDescent="0.2"/>
    <row r="67" spans="1:9" ht="45.75" customHeight="1" x14ac:dyDescent="0.25">
      <c r="B67" s="136"/>
      <c r="C67" s="687" t="s">
        <v>1015</v>
      </c>
      <c r="D67" s="757"/>
      <c r="E67" s="757"/>
      <c r="F67" s="757"/>
      <c r="G67" s="757"/>
      <c r="H67" s="757"/>
      <c r="I67" s="757"/>
    </row>
    <row r="68" spans="1:9" ht="43.5" customHeight="1" x14ac:dyDescent="0.2">
      <c r="A68" s="251"/>
      <c r="B68" s="252"/>
      <c r="C68" s="757" t="s">
        <v>136</v>
      </c>
      <c r="D68" s="757"/>
      <c r="E68" s="757"/>
      <c r="F68" s="757"/>
      <c r="G68" s="757"/>
      <c r="H68" s="757"/>
      <c r="I68" s="757"/>
    </row>
    <row r="69" spans="1:9" ht="15" x14ac:dyDescent="0.25">
      <c r="B69" s="174"/>
    </row>
    <row r="70" spans="1:9" ht="31.5" customHeight="1" x14ac:dyDescent="0.2">
      <c r="A70" s="249" t="s">
        <v>120</v>
      </c>
      <c r="B70" s="757" t="s">
        <v>137</v>
      </c>
      <c r="C70" s="757"/>
      <c r="D70" s="757"/>
      <c r="E70" s="757"/>
      <c r="F70" s="757"/>
      <c r="G70" s="757"/>
      <c r="H70" s="757"/>
      <c r="I70" s="757"/>
    </row>
    <row r="72" spans="1:9" ht="33.75" customHeight="1" x14ac:dyDescent="0.25">
      <c r="B72" s="136"/>
      <c r="C72" s="757" t="s">
        <v>138</v>
      </c>
      <c r="D72" s="757"/>
      <c r="E72" s="757"/>
      <c r="F72" s="757"/>
      <c r="G72" s="757"/>
      <c r="H72" s="757"/>
      <c r="I72" s="757"/>
    </row>
    <row r="73" spans="1:9" ht="45" customHeight="1" x14ac:dyDescent="0.2">
      <c r="A73" s="251"/>
      <c r="B73" s="252"/>
      <c r="C73" s="757" t="s">
        <v>139</v>
      </c>
      <c r="D73" s="757"/>
      <c r="E73" s="757"/>
      <c r="F73" s="757"/>
      <c r="G73" s="757"/>
      <c r="H73" s="757"/>
      <c r="I73" s="757"/>
    </row>
    <row r="75" spans="1:9" ht="120.75" customHeight="1" x14ac:dyDescent="0.2">
      <c r="B75" s="757" t="s">
        <v>560</v>
      </c>
      <c r="C75" s="757"/>
      <c r="D75" s="757"/>
      <c r="E75" s="757"/>
      <c r="F75" s="757"/>
      <c r="G75" s="757"/>
      <c r="H75" s="757"/>
      <c r="I75" s="757"/>
    </row>
    <row r="77" spans="1:9" x14ac:dyDescent="0.2">
      <c r="A77" s="250" t="s">
        <v>140</v>
      </c>
    </row>
    <row r="79" spans="1:9" ht="82.5" customHeight="1" x14ac:dyDescent="0.2">
      <c r="B79" s="757" t="s">
        <v>561</v>
      </c>
      <c r="C79" s="757"/>
      <c r="D79" s="757"/>
      <c r="E79" s="757"/>
      <c r="F79" s="757"/>
      <c r="G79" s="757"/>
      <c r="H79" s="757"/>
      <c r="I79" s="757"/>
    </row>
    <row r="81" spans="1:9" ht="57" customHeight="1" x14ac:dyDescent="0.2">
      <c r="A81" s="249" t="s">
        <v>56</v>
      </c>
      <c r="B81" s="757" t="s">
        <v>141</v>
      </c>
      <c r="C81" s="757"/>
      <c r="D81" s="757"/>
      <c r="E81" s="757"/>
      <c r="F81" s="757"/>
      <c r="G81" s="757"/>
      <c r="H81" s="757"/>
      <c r="I81" s="757"/>
    </row>
    <row r="82" spans="1:9" x14ac:dyDescent="0.2">
      <c r="B82" s="49" t="s">
        <v>114</v>
      </c>
      <c r="C82" s="291"/>
    </row>
    <row r="83" spans="1:9" x14ac:dyDescent="0.2">
      <c r="B83" s="49" t="s">
        <v>115</v>
      </c>
      <c r="C83" s="292"/>
    </row>
    <row r="85" spans="1:9" ht="15" x14ac:dyDescent="0.25">
      <c r="B85" s="136"/>
      <c r="C85" t="s">
        <v>126</v>
      </c>
    </row>
    <row r="86" spans="1:9" ht="15" x14ac:dyDescent="0.25">
      <c r="B86" s="136"/>
      <c r="C86" t="s">
        <v>127</v>
      </c>
    </row>
    <row r="87" spans="1:9" ht="15" x14ac:dyDescent="0.25">
      <c r="B87" s="136"/>
      <c r="C87" t="s">
        <v>128</v>
      </c>
    </row>
    <row r="88" spans="1:9" ht="15" x14ac:dyDescent="0.25">
      <c r="B88" s="136"/>
      <c r="C88" t="s">
        <v>129</v>
      </c>
    </row>
    <row r="90" spans="1:9" ht="27" customHeight="1" x14ac:dyDescent="0.2">
      <c r="B90" s="687" t="s">
        <v>1016</v>
      </c>
      <c r="C90" s="757"/>
      <c r="D90" s="757"/>
      <c r="E90" s="757"/>
      <c r="F90" s="757"/>
      <c r="G90" s="757"/>
      <c r="H90" s="757"/>
      <c r="I90" s="757"/>
    </row>
    <row r="91" spans="1:9" x14ac:dyDescent="0.2">
      <c r="B91" s="49" t="s">
        <v>114</v>
      </c>
      <c r="C91" s="291"/>
      <c r="D91" s="247"/>
      <c r="E91" s="247"/>
      <c r="F91" s="247"/>
      <c r="G91" s="247"/>
      <c r="H91" s="247"/>
      <c r="I91" s="247"/>
    </row>
    <row r="92" spans="1:9" x14ac:dyDescent="0.2">
      <c r="B92" s="49" t="s">
        <v>115</v>
      </c>
      <c r="C92" s="292"/>
      <c r="D92" s="247"/>
      <c r="E92" s="247"/>
      <c r="F92" s="247"/>
      <c r="G92" s="247"/>
      <c r="H92" s="247"/>
      <c r="I92" s="247"/>
    </row>
    <row r="94" spans="1:9" ht="15" x14ac:dyDescent="0.25">
      <c r="B94" s="136"/>
      <c r="C94" t="s">
        <v>127</v>
      </c>
    </row>
    <row r="95" spans="1:9" ht="15" x14ac:dyDescent="0.25">
      <c r="B95" s="136"/>
      <c r="C95" t="s">
        <v>128</v>
      </c>
    </row>
    <row r="96" spans="1:9" ht="15" x14ac:dyDescent="0.25">
      <c r="B96" s="136"/>
      <c r="C96" t="s">
        <v>129</v>
      </c>
    </row>
    <row r="98" spans="1:9" ht="69" customHeight="1" x14ac:dyDescent="0.2">
      <c r="B98" s="757" t="s">
        <v>562</v>
      </c>
      <c r="C98" s="757"/>
      <c r="D98" s="757"/>
      <c r="E98" s="757"/>
      <c r="F98" s="757"/>
      <c r="G98" s="757"/>
      <c r="H98" s="757"/>
      <c r="I98" s="757"/>
    </row>
    <row r="100" spans="1:9" ht="60" customHeight="1" x14ac:dyDescent="0.2">
      <c r="B100" s="757" t="s">
        <v>563</v>
      </c>
      <c r="C100" s="757"/>
      <c r="D100" s="757"/>
      <c r="E100" s="757"/>
      <c r="F100" s="757"/>
      <c r="G100" s="757"/>
      <c r="H100" s="757"/>
      <c r="I100" s="757"/>
    </row>
    <row r="102" spans="1:9" x14ac:dyDescent="0.2">
      <c r="A102" s="249" t="s">
        <v>118</v>
      </c>
      <c r="B102" s="757" t="s">
        <v>142</v>
      </c>
      <c r="C102" s="757"/>
      <c r="D102" s="757"/>
      <c r="E102" s="757"/>
      <c r="F102" s="757"/>
      <c r="G102" s="757"/>
      <c r="H102" s="757"/>
      <c r="I102" s="757"/>
    </row>
    <row r="103" spans="1:9" x14ac:dyDescent="0.2">
      <c r="B103" s="49" t="s">
        <v>114</v>
      </c>
      <c r="C103" s="291"/>
    </row>
    <row r="104" spans="1:9" x14ac:dyDescent="0.2">
      <c r="B104" s="49" t="s">
        <v>115</v>
      </c>
      <c r="C104" s="292"/>
    </row>
    <row r="106" spans="1:9" ht="15" x14ac:dyDescent="0.25">
      <c r="B106" s="136"/>
      <c r="C106" t="s">
        <v>143</v>
      </c>
    </row>
    <row r="107" spans="1:9" ht="15" x14ac:dyDescent="0.25">
      <c r="B107" s="136"/>
      <c r="C107" t="s">
        <v>128</v>
      </c>
    </row>
    <row r="108" spans="1:9" ht="15" x14ac:dyDescent="0.25">
      <c r="B108" s="136"/>
      <c r="C108" t="s">
        <v>129</v>
      </c>
    </row>
    <row r="110" spans="1:9" ht="82.5" customHeight="1" x14ac:dyDescent="0.2">
      <c r="A110" s="249" t="s">
        <v>120</v>
      </c>
      <c r="B110" s="757" t="s">
        <v>564</v>
      </c>
      <c r="C110" s="757"/>
      <c r="D110" s="757"/>
      <c r="E110" s="757"/>
      <c r="F110" s="757"/>
      <c r="G110" s="757"/>
      <c r="H110" s="757"/>
      <c r="I110" s="757"/>
    </row>
    <row r="111" spans="1:9" x14ac:dyDescent="0.2">
      <c r="B111" s="49" t="s">
        <v>114</v>
      </c>
      <c r="C111" s="291"/>
    </row>
    <row r="112" spans="1:9" x14ac:dyDescent="0.2">
      <c r="B112" s="49" t="s">
        <v>115</v>
      </c>
      <c r="C112" s="292"/>
    </row>
    <row r="114" spans="1:9" ht="15" x14ac:dyDescent="0.25">
      <c r="B114" s="136"/>
      <c r="C114" t="s">
        <v>126</v>
      </c>
    </row>
    <row r="115" spans="1:9" ht="15" x14ac:dyDescent="0.25">
      <c r="B115" s="136"/>
      <c r="C115" t="s">
        <v>144</v>
      </c>
    </row>
    <row r="116" spans="1:9" ht="15" x14ac:dyDescent="0.25">
      <c r="B116" s="136"/>
      <c r="C116" t="s">
        <v>145</v>
      </c>
    </row>
    <row r="118" spans="1:9" ht="63" customHeight="1" x14ac:dyDescent="0.2">
      <c r="A118" s="249" t="s">
        <v>124</v>
      </c>
      <c r="B118" s="757" t="s">
        <v>565</v>
      </c>
      <c r="C118" s="757"/>
      <c r="D118" s="757"/>
      <c r="E118" s="757"/>
      <c r="F118" s="757"/>
      <c r="G118" s="757"/>
      <c r="H118" s="757"/>
      <c r="I118" s="757"/>
    </row>
    <row r="119" spans="1:9" x14ac:dyDescent="0.2">
      <c r="A119" s="249"/>
      <c r="B119" s="49" t="s">
        <v>114</v>
      </c>
      <c r="C119" s="291"/>
      <c r="D119" s="247"/>
      <c r="E119" s="247"/>
      <c r="F119" s="247"/>
      <c r="G119" s="247"/>
      <c r="H119" s="247"/>
      <c r="I119" s="247"/>
    </row>
    <row r="120" spans="1:9" x14ac:dyDescent="0.2">
      <c r="A120" s="249"/>
      <c r="B120" s="49" t="s">
        <v>115</v>
      </c>
      <c r="C120" s="292"/>
      <c r="D120" s="247"/>
      <c r="E120" s="247"/>
      <c r="F120" s="247"/>
      <c r="G120" s="247"/>
      <c r="H120" s="247"/>
      <c r="I120" s="247"/>
    </row>
    <row r="122" spans="1:9" ht="15" x14ac:dyDescent="0.25">
      <c r="B122" s="136"/>
      <c r="C122" t="s">
        <v>126</v>
      </c>
    </row>
    <row r="123" spans="1:9" ht="15" x14ac:dyDescent="0.25">
      <c r="B123" s="136"/>
      <c r="C123" t="s">
        <v>144</v>
      </c>
    </row>
    <row r="124" spans="1:9" ht="15" x14ac:dyDescent="0.25">
      <c r="B124" s="136"/>
      <c r="C124" t="s">
        <v>145</v>
      </c>
    </row>
    <row r="126" spans="1:9" x14ac:dyDescent="0.2">
      <c r="A126" s="250" t="s">
        <v>146</v>
      </c>
    </row>
    <row r="127" spans="1:9" ht="7.5" customHeight="1" x14ac:dyDescent="0.2"/>
    <row r="128" spans="1:9" ht="30" customHeight="1" x14ac:dyDescent="0.2">
      <c r="A128" s="249" t="s">
        <v>56</v>
      </c>
      <c r="B128" s="757" t="s">
        <v>147</v>
      </c>
      <c r="C128" s="757"/>
      <c r="D128" s="757"/>
      <c r="E128" s="757"/>
      <c r="F128" s="757"/>
      <c r="G128" s="757"/>
      <c r="H128" s="757"/>
      <c r="I128" s="757"/>
    </row>
    <row r="129" spans="1:9" x14ac:dyDescent="0.2">
      <c r="A129" s="249"/>
      <c r="B129" s="49" t="s">
        <v>114</v>
      </c>
      <c r="C129" s="291"/>
      <c r="D129" s="247"/>
      <c r="E129" s="247"/>
      <c r="F129" s="247"/>
      <c r="G129" s="247"/>
      <c r="H129" s="247"/>
      <c r="I129" s="247"/>
    </row>
    <row r="130" spans="1:9" x14ac:dyDescent="0.2">
      <c r="A130" s="249"/>
      <c r="B130" s="49" t="s">
        <v>115</v>
      </c>
      <c r="C130" s="292"/>
      <c r="D130" s="247"/>
      <c r="E130" s="247"/>
      <c r="F130" s="247"/>
      <c r="G130" s="247"/>
      <c r="H130" s="247"/>
      <c r="I130" s="247"/>
    </row>
    <row r="132" spans="1:9" ht="15" x14ac:dyDescent="0.25">
      <c r="B132" s="136"/>
      <c r="C132" t="s">
        <v>128</v>
      </c>
    </row>
    <row r="133" spans="1:9" ht="15" x14ac:dyDescent="0.25">
      <c r="B133" s="136"/>
      <c r="C133" t="s">
        <v>148</v>
      </c>
    </row>
    <row r="135" spans="1:9" ht="36" customHeight="1" x14ac:dyDescent="0.2">
      <c r="A135" s="249" t="s">
        <v>118</v>
      </c>
      <c r="B135" s="757" t="s">
        <v>149</v>
      </c>
      <c r="C135" s="757"/>
      <c r="D135" s="757"/>
      <c r="E135" s="757"/>
      <c r="F135" s="757"/>
      <c r="G135" s="757"/>
      <c r="H135" s="757"/>
      <c r="I135" s="757"/>
    </row>
    <row r="136" spans="1:9" ht="29.25" customHeight="1" x14ac:dyDescent="0.2">
      <c r="B136" s="249" t="s">
        <v>150</v>
      </c>
      <c r="C136" s="757" t="s">
        <v>151</v>
      </c>
      <c r="D136" s="757"/>
      <c r="E136" s="757"/>
      <c r="F136" s="757"/>
      <c r="G136" s="757"/>
      <c r="H136" s="757"/>
      <c r="I136" s="757"/>
    </row>
    <row r="137" spans="1:9" ht="6.75" customHeight="1" x14ac:dyDescent="0.2"/>
    <row r="138" spans="1:9" ht="15" x14ac:dyDescent="0.25">
      <c r="B138" s="136"/>
      <c r="C138" t="s">
        <v>152</v>
      </c>
      <c r="G138" s="49" t="s">
        <v>114</v>
      </c>
      <c r="H138" s="291"/>
    </row>
    <row r="139" spans="1:9" x14ac:dyDescent="0.2">
      <c r="G139" s="49" t="s">
        <v>115</v>
      </c>
      <c r="H139" s="292"/>
    </row>
    <row r="140" spans="1:9" x14ac:dyDescent="0.2">
      <c r="C140" s="253" t="s">
        <v>153</v>
      </c>
    </row>
    <row r="141" spans="1:9" x14ac:dyDescent="0.2">
      <c r="B141" s="249" t="s">
        <v>154</v>
      </c>
      <c r="C141" s="757" t="s">
        <v>155</v>
      </c>
      <c r="D141" s="757"/>
      <c r="E141" s="757"/>
      <c r="F141" s="757"/>
      <c r="G141" s="757"/>
      <c r="H141" s="757"/>
      <c r="I141" s="757"/>
    </row>
    <row r="142" spans="1:9" x14ac:dyDescent="0.2">
      <c r="G142" s="49" t="s">
        <v>114</v>
      </c>
      <c r="H142" s="291"/>
    </row>
    <row r="143" spans="1:9" ht="15" x14ac:dyDescent="0.25">
      <c r="B143" s="136"/>
      <c r="C143" t="s">
        <v>126</v>
      </c>
      <c r="G143" s="49" t="s">
        <v>115</v>
      </c>
      <c r="H143" s="292"/>
    </row>
    <row r="144" spans="1:9" ht="15" x14ac:dyDescent="0.25">
      <c r="B144" s="136"/>
      <c r="C144" t="s">
        <v>144</v>
      </c>
    </row>
    <row r="145" spans="1:9" ht="15" x14ac:dyDescent="0.25">
      <c r="B145" s="136"/>
      <c r="C145" t="s">
        <v>145</v>
      </c>
    </row>
    <row r="147" spans="1:9" x14ac:dyDescent="0.2">
      <c r="A147" s="250" t="s">
        <v>156</v>
      </c>
    </row>
    <row r="148" spans="1:9" ht="6.75" customHeight="1" x14ac:dyDescent="0.2"/>
    <row r="149" spans="1:9" ht="33" customHeight="1" x14ac:dyDescent="0.2">
      <c r="A149" s="249" t="s">
        <v>56</v>
      </c>
      <c r="B149" s="757" t="s">
        <v>157</v>
      </c>
      <c r="C149" s="757"/>
      <c r="D149" s="757"/>
      <c r="E149" s="757"/>
      <c r="F149" s="757"/>
      <c r="G149" s="757"/>
      <c r="H149" s="757"/>
      <c r="I149" s="757"/>
    </row>
    <row r="151" spans="1:9" ht="15" x14ac:dyDescent="0.25">
      <c r="B151" s="136"/>
      <c r="C151" t="s">
        <v>158</v>
      </c>
    </row>
    <row r="152" spans="1:9" ht="15" x14ac:dyDescent="0.25">
      <c r="B152" s="136"/>
      <c r="C152" t="s">
        <v>145</v>
      </c>
    </row>
    <row r="153" spans="1:9" ht="6.75" customHeight="1" x14ac:dyDescent="0.2"/>
    <row r="154" spans="1:9" ht="32.25" customHeight="1" x14ac:dyDescent="0.2">
      <c r="A154" s="249" t="s">
        <v>118</v>
      </c>
      <c r="B154" s="757" t="s">
        <v>159</v>
      </c>
      <c r="C154" s="757"/>
      <c r="D154" s="757"/>
      <c r="E154" s="757"/>
      <c r="F154" s="757"/>
      <c r="G154" s="757"/>
      <c r="H154" s="757"/>
      <c r="I154" s="757"/>
    </row>
    <row r="156" spans="1:9" x14ac:dyDescent="0.2">
      <c r="A156" s="250" t="s">
        <v>160</v>
      </c>
    </row>
    <row r="157" spans="1:9" ht="6.75" customHeight="1" x14ac:dyDescent="0.2"/>
    <row r="158" spans="1:9" ht="24.75" customHeight="1" x14ac:dyDescent="0.2">
      <c r="A158" s="249" t="s">
        <v>56</v>
      </c>
      <c r="B158" s="760" t="s">
        <v>161</v>
      </c>
      <c r="C158" s="760"/>
      <c r="D158" s="760"/>
      <c r="E158" s="760"/>
      <c r="F158" s="760"/>
      <c r="G158" s="760"/>
      <c r="H158" s="760"/>
      <c r="I158" s="760"/>
    </row>
    <row r="159" spans="1:9" ht="24" customHeight="1" x14ac:dyDescent="0.2">
      <c r="A159" s="249" t="s">
        <v>118</v>
      </c>
      <c r="B159" s="760" t="s">
        <v>542</v>
      </c>
      <c r="C159" s="760"/>
      <c r="D159" s="760"/>
      <c r="E159" s="760"/>
      <c r="F159" s="760"/>
      <c r="G159" s="760"/>
      <c r="H159" s="760"/>
      <c r="I159" s="760"/>
    </row>
    <row r="160" spans="1:9" ht="61.5" customHeight="1" x14ac:dyDescent="0.2">
      <c r="A160" s="249" t="s">
        <v>120</v>
      </c>
      <c r="B160" s="760" t="s">
        <v>566</v>
      </c>
      <c r="C160" s="760"/>
      <c r="D160" s="760"/>
      <c r="E160" s="760"/>
      <c r="F160" s="760"/>
      <c r="G160" s="760"/>
      <c r="H160" s="760"/>
      <c r="I160" s="760"/>
    </row>
    <row r="161" spans="1:9" ht="36.75" customHeight="1" x14ac:dyDescent="0.2">
      <c r="A161" s="249" t="s">
        <v>124</v>
      </c>
      <c r="B161" s="760" t="s">
        <v>543</v>
      </c>
      <c r="C161" s="760"/>
      <c r="D161" s="760"/>
      <c r="E161" s="760"/>
      <c r="F161" s="760"/>
      <c r="G161" s="760"/>
      <c r="H161" s="760"/>
      <c r="I161" s="760"/>
    </row>
    <row r="162" spans="1:9" ht="72.75" customHeight="1" x14ac:dyDescent="0.2">
      <c r="A162" s="249" t="s">
        <v>544</v>
      </c>
      <c r="B162" s="760" t="s">
        <v>567</v>
      </c>
      <c r="C162" s="760"/>
      <c r="D162" s="760"/>
      <c r="E162" s="760"/>
      <c r="F162" s="760"/>
      <c r="G162" s="760"/>
      <c r="H162" s="760"/>
      <c r="I162" s="760"/>
    </row>
    <row r="163" spans="1:9" ht="39.950000000000003" customHeight="1" x14ac:dyDescent="0.2">
      <c r="A163" s="249" t="s">
        <v>545</v>
      </c>
      <c r="B163" s="760" t="s">
        <v>546</v>
      </c>
      <c r="C163" s="760"/>
      <c r="D163" s="760"/>
      <c r="E163" s="760"/>
      <c r="F163" s="760"/>
      <c r="G163" s="760"/>
      <c r="H163" s="760"/>
      <c r="I163" s="760"/>
    </row>
    <row r="165" spans="1:9" x14ac:dyDescent="0.2">
      <c r="A165" s="254" t="s">
        <v>547</v>
      </c>
    </row>
    <row r="166" spans="1:9" ht="74.25" customHeight="1" x14ac:dyDescent="0.2">
      <c r="F166" s="255" t="s">
        <v>548</v>
      </c>
      <c r="G166" s="255" t="s">
        <v>549</v>
      </c>
      <c r="H166" s="255" t="s">
        <v>1017</v>
      </c>
      <c r="I166" s="255" t="s">
        <v>550</v>
      </c>
    </row>
    <row r="167" spans="1:9" x14ac:dyDescent="0.2">
      <c r="F167" s="761" t="s">
        <v>551</v>
      </c>
      <c r="G167" s="761"/>
      <c r="H167" s="761"/>
      <c r="I167" s="761"/>
    </row>
    <row r="168" spans="1:9" ht="25.5" x14ac:dyDescent="0.2">
      <c r="F168" s="762" t="s">
        <v>552</v>
      </c>
      <c r="G168" s="762"/>
      <c r="H168" s="762"/>
      <c r="I168" s="256" t="s">
        <v>553</v>
      </c>
    </row>
    <row r="169" spans="1:9" x14ac:dyDescent="0.2">
      <c r="A169" s="49" t="s">
        <v>32</v>
      </c>
      <c r="B169" s="257" t="s">
        <v>554</v>
      </c>
      <c r="C169" s="258"/>
      <c r="D169" s="258"/>
      <c r="E169" s="259"/>
      <c r="F169" s="763"/>
      <c r="G169" s="763"/>
      <c r="H169" s="763"/>
      <c r="I169" s="763"/>
    </row>
    <row r="170" spans="1:9" x14ac:dyDescent="0.2">
      <c r="A170" s="49"/>
      <c r="B170" s="764"/>
      <c r="C170" s="765"/>
      <c r="D170" s="765"/>
      <c r="E170" s="766"/>
      <c r="F170" s="763"/>
      <c r="G170" s="763"/>
      <c r="H170" s="763"/>
      <c r="I170" s="763"/>
    </row>
    <row r="171" spans="1:9" x14ac:dyDescent="0.2">
      <c r="B171" s="260" t="s">
        <v>555</v>
      </c>
      <c r="C171" s="603"/>
      <c r="D171" s="603"/>
      <c r="E171" s="767"/>
      <c r="F171" s="763"/>
      <c r="G171" s="763"/>
      <c r="H171" s="763"/>
      <c r="I171" s="763"/>
    </row>
    <row r="172" spans="1:9" x14ac:dyDescent="0.2">
      <c r="B172" s="260" t="s">
        <v>883</v>
      </c>
      <c r="C172" s="603"/>
      <c r="D172" s="603"/>
      <c r="E172" s="767"/>
      <c r="F172" s="763"/>
      <c r="G172" s="763"/>
      <c r="H172" s="763"/>
      <c r="I172" s="763"/>
    </row>
    <row r="173" spans="1:9" x14ac:dyDescent="0.2">
      <c r="B173" s="260" t="s">
        <v>556</v>
      </c>
      <c r="C173" s="603"/>
      <c r="D173" s="603"/>
      <c r="E173" s="767"/>
      <c r="F173" s="763"/>
      <c r="G173" s="763"/>
      <c r="H173" s="763"/>
      <c r="I173" s="763"/>
    </row>
    <row r="174" spans="1:9" x14ac:dyDescent="0.2">
      <c r="B174" s="260"/>
      <c r="C174" s="603"/>
      <c r="D174" s="603"/>
      <c r="E174" s="767"/>
      <c r="F174" s="763"/>
      <c r="G174" s="763"/>
      <c r="H174" s="763"/>
      <c r="I174" s="763"/>
    </row>
    <row r="175" spans="1:9" x14ac:dyDescent="0.2">
      <c r="B175" s="260" t="s">
        <v>557</v>
      </c>
      <c r="D175" s="603"/>
      <c r="E175" s="767"/>
      <c r="F175" s="763"/>
      <c r="G175" s="763"/>
      <c r="H175" s="763"/>
      <c r="I175" s="763"/>
    </row>
    <row r="176" spans="1:9" x14ac:dyDescent="0.2">
      <c r="B176" s="261" t="s">
        <v>558</v>
      </c>
      <c r="C176" s="75"/>
      <c r="D176" s="603"/>
      <c r="E176" s="767"/>
      <c r="F176" s="763"/>
      <c r="G176" s="763"/>
      <c r="H176" s="763"/>
      <c r="I176" s="763"/>
    </row>
    <row r="177" spans="1:9" ht="7.5" customHeight="1" x14ac:dyDescent="0.2"/>
    <row r="178" spans="1:9" x14ac:dyDescent="0.2">
      <c r="A178" s="49" t="s">
        <v>34</v>
      </c>
      <c r="B178" s="257" t="s">
        <v>554</v>
      </c>
      <c r="C178" s="258"/>
      <c r="D178" s="258"/>
      <c r="E178" s="259"/>
      <c r="F178" s="763"/>
      <c r="G178" s="763"/>
      <c r="H178" s="763"/>
      <c r="I178" s="763"/>
    </row>
    <row r="179" spans="1:9" x14ac:dyDescent="0.2">
      <c r="A179" s="49"/>
      <c r="B179" s="764"/>
      <c r="C179" s="765"/>
      <c r="D179" s="765"/>
      <c r="E179" s="766"/>
      <c r="F179" s="763"/>
      <c r="G179" s="763"/>
      <c r="H179" s="763"/>
      <c r="I179" s="763"/>
    </row>
    <row r="180" spans="1:9" x14ac:dyDescent="0.2">
      <c r="B180" s="260" t="s">
        <v>555</v>
      </c>
      <c r="C180" s="603"/>
      <c r="D180" s="603"/>
      <c r="E180" s="767"/>
      <c r="F180" s="763"/>
      <c r="G180" s="763"/>
      <c r="H180" s="763"/>
      <c r="I180" s="763"/>
    </row>
    <row r="181" spans="1:9" x14ac:dyDescent="0.2">
      <c r="B181" s="260" t="s">
        <v>883</v>
      </c>
      <c r="C181" s="603"/>
      <c r="D181" s="603"/>
      <c r="E181" s="767"/>
      <c r="F181" s="763"/>
      <c r="G181" s="763"/>
      <c r="H181" s="763"/>
      <c r="I181" s="763"/>
    </row>
    <row r="182" spans="1:9" x14ac:dyDescent="0.2">
      <c r="B182" s="260" t="s">
        <v>556</v>
      </c>
      <c r="C182" s="603"/>
      <c r="D182" s="603"/>
      <c r="E182" s="767"/>
      <c r="F182" s="763"/>
      <c r="G182" s="763"/>
      <c r="H182" s="763"/>
      <c r="I182" s="763"/>
    </row>
    <row r="183" spans="1:9" x14ac:dyDescent="0.2">
      <c r="B183" s="260"/>
      <c r="C183" s="603"/>
      <c r="D183" s="603"/>
      <c r="E183" s="767"/>
      <c r="F183" s="763"/>
      <c r="G183" s="763"/>
      <c r="H183" s="763"/>
      <c r="I183" s="763"/>
    </row>
    <row r="184" spans="1:9" x14ac:dyDescent="0.2">
      <c r="B184" s="260" t="s">
        <v>557</v>
      </c>
      <c r="D184" s="603"/>
      <c r="E184" s="767"/>
      <c r="F184" s="763"/>
      <c r="G184" s="763"/>
      <c r="H184" s="763"/>
      <c r="I184" s="763"/>
    </row>
    <row r="185" spans="1:9" x14ac:dyDescent="0.2">
      <c r="B185" s="261" t="s">
        <v>558</v>
      </c>
      <c r="C185" s="75"/>
      <c r="D185" s="603"/>
      <c r="E185" s="767"/>
      <c r="F185" s="763"/>
      <c r="G185" s="763"/>
      <c r="H185" s="763"/>
      <c r="I185" s="763"/>
    </row>
    <row r="186" spans="1:9" ht="7.5" customHeight="1" x14ac:dyDescent="0.2"/>
    <row r="187" spans="1:9" x14ac:dyDescent="0.2">
      <c r="A187" s="49" t="s">
        <v>35</v>
      </c>
      <c r="B187" s="257" t="s">
        <v>554</v>
      </c>
      <c r="C187" s="258"/>
      <c r="D187" s="258"/>
      <c r="E187" s="259"/>
      <c r="F187" s="763"/>
      <c r="G187" s="763"/>
      <c r="H187" s="763"/>
      <c r="I187" s="763"/>
    </row>
    <row r="188" spans="1:9" x14ac:dyDescent="0.2">
      <c r="A188" s="49"/>
      <c r="B188" s="764"/>
      <c r="C188" s="765"/>
      <c r="D188" s="765"/>
      <c r="E188" s="766"/>
      <c r="F188" s="763"/>
      <c r="G188" s="763"/>
      <c r="H188" s="763"/>
      <c r="I188" s="763"/>
    </row>
    <row r="189" spans="1:9" x14ac:dyDescent="0.2">
      <c r="B189" s="260" t="s">
        <v>555</v>
      </c>
      <c r="C189" s="603"/>
      <c r="D189" s="603"/>
      <c r="E189" s="767"/>
      <c r="F189" s="763"/>
      <c r="G189" s="763"/>
      <c r="H189" s="763"/>
      <c r="I189" s="763"/>
    </row>
    <row r="190" spans="1:9" x14ac:dyDescent="0.2">
      <c r="B190" s="260" t="s">
        <v>883</v>
      </c>
      <c r="C190" s="603"/>
      <c r="D190" s="603"/>
      <c r="E190" s="767"/>
      <c r="F190" s="763"/>
      <c r="G190" s="763"/>
      <c r="H190" s="763"/>
      <c r="I190" s="763"/>
    </row>
    <row r="191" spans="1:9" x14ac:dyDescent="0.2">
      <c r="B191" s="260" t="s">
        <v>556</v>
      </c>
      <c r="C191" s="603"/>
      <c r="D191" s="603"/>
      <c r="E191" s="767"/>
      <c r="F191" s="763"/>
      <c r="G191" s="763"/>
      <c r="H191" s="763"/>
      <c r="I191" s="763"/>
    </row>
    <row r="192" spans="1:9" x14ac:dyDescent="0.2">
      <c r="B192" s="260"/>
      <c r="C192" s="603"/>
      <c r="D192" s="603"/>
      <c r="E192" s="767"/>
      <c r="F192" s="763"/>
      <c r="G192" s="763"/>
      <c r="H192" s="763"/>
      <c r="I192" s="763"/>
    </row>
    <row r="193" spans="1:9" x14ac:dyDescent="0.2">
      <c r="B193" s="260" t="s">
        <v>557</v>
      </c>
      <c r="D193" s="603"/>
      <c r="E193" s="767"/>
      <c r="F193" s="763"/>
      <c r="G193" s="763"/>
      <c r="H193" s="763"/>
      <c r="I193" s="763"/>
    </row>
    <row r="194" spans="1:9" x14ac:dyDescent="0.2">
      <c r="B194" s="261" t="s">
        <v>558</v>
      </c>
      <c r="C194" s="75"/>
      <c r="D194" s="603"/>
      <c r="E194" s="767"/>
      <c r="F194" s="763"/>
      <c r="G194" s="763"/>
      <c r="H194" s="763"/>
      <c r="I194" s="763"/>
    </row>
    <row r="195" spans="1:9" ht="7.5" customHeight="1" x14ac:dyDescent="0.2"/>
    <row r="196" spans="1:9" x14ac:dyDescent="0.2">
      <c r="A196" s="49" t="s">
        <v>163</v>
      </c>
      <c r="B196" s="257" t="s">
        <v>554</v>
      </c>
      <c r="C196" s="258"/>
      <c r="D196" s="258"/>
      <c r="E196" s="259"/>
      <c r="F196" s="763"/>
      <c r="G196" s="763"/>
      <c r="H196" s="763"/>
      <c r="I196" s="763"/>
    </row>
    <row r="197" spans="1:9" x14ac:dyDescent="0.2">
      <c r="A197" s="49"/>
      <c r="B197" s="764"/>
      <c r="C197" s="765"/>
      <c r="D197" s="765"/>
      <c r="E197" s="766"/>
      <c r="F197" s="763"/>
      <c r="G197" s="763"/>
      <c r="H197" s="763"/>
      <c r="I197" s="763"/>
    </row>
    <row r="198" spans="1:9" x14ac:dyDescent="0.2">
      <c r="B198" s="260" t="s">
        <v>555</v>
      </c>
      <c r="C198" s="603"/>
      <c r="D198" s="603"/>
      <c r="E198" s="767"/>
      <c r="F198" s="763"/>
      <c r="G198" s="763"/>
      <c r="H198" s="763"/>
      <c r="I198" s="763"/>
    </row>
    <row r="199" spans="1:9" x14ac:dyDescent="0.2">
      <c r="B199" s="260" t="s">
        <v>883</v>
      </c>
      <c r="C199" s="603"/>
      <c r="D199" s="603"/>
      <c r="E199" s="767"/>
      <c r="F199" s="763"/>
      <c r="G199" s="763"/>
      <c r="H199" s="763"/>
      <c r="I199" s="763"/>
    </row>
    <row r="200" spans="1:9" x14ac:dyDescent="0.2">
      <c r="B200" s="260" t="s">
        <v>556</v>
      </c>
      <c r="C200" s="603"/>
      <c r="D200" s="603"/>
      <c r="E200" s="767"/>
      <c r="F200" s="763"/>
      <c r="G200" s="763"/>
      <c r="H200" s="763"/>
      <c r="I200" s="763"/>
    </row>
    <row r="201" spans="1:9" x14ac:dyDescent="0.2">
      <c r="B201" s="260"/>
      <c r="C201" s="603"/>
      <c r="D201" s="603"/>
      <c r="E201" s="767"/>
      <c r="F201" s="763"/>
      <c r="G201" s="763"/>
      <c r="H201" s="763"/>
      <c r="I201" s="763"/>
    </row>
    <row r="202" spans="1:9" x14ac:dyDescent="0.2">
      <c r="B202" s="260" t="s">
        <v>557</v>
      </c>
      <c r="D202" s="603"/>
      <c r="E202" s="767"/>
      <c r="F202" s="763"/>
      <c r="G202" s="763"/>
      <c r="H202" s="763"/>
      <c r="I202" s="763"/>
    </row>
    <row r="203" spans="1:9" x14ac:dyDescent="0.2">
      <c r="B203" s="261" t="s">
        <v>558</v>
      </c>
      <c r="C203" s="75"/>
      <c r="D203" s="603"/>
      <c r="E203" s="767"/>
      <c r="F203" s="763"/>
      <c r="G203" s="763"/>
      <c r="H203" s="763"/>
      <c r="I203" s="763"/>
    </row>
    <row r="204" spans="1:9" ht="7.5" customHeight="1" x14ac:dyDescent="0.2"/>
    <row r="205" spans="1:9" x14ac:dyDescent="0.2">
      <c r="A205" s="49" t="s">
        <v>169</v>
      </c>
      <c r="B205" s="257" t="s">
        <v>554</v>
      </c>
      <c r="C205" s="258"/>
      <c r="D205" s="258"/>
      <c r="E205" s="259"/>
      <c r="F205" s="763"/>
      <c r="G205" s="763"/>
      <c r="H205" s="763"/>
      <c r="I205" s="763"/>
    </row>
    <row r="206" spans="1:9" x14ac:dyDescent="0.2">
      <c r="A206" s="49"/>
      <c r="B206" s="764"/>
      <c r="C206" s="765"/>
      <c r="D206" s="765"/>
      <c r="E206" s="766"/>
      <c r="F206" s="763"/>
      <c r="G206" s="763"/>
      <c r="H206" s="763"/>
      <c r="I206" s="763"/>
    </row>
    <row r="207" spans="1:9" x14ac:dyDescent="0.2">
      <c r="B207" s="260" t="s">
        <v>555</v>
      </c>
      <c r="C207" s="603"/>
      <c r="D207" s="603"/>
      <c r="E207" s="767"/>
      <c r="F207" s="763"/>
      <c r="G207" s="763"/>
      <c r="H207" s="763"/>
      <c r="I207" s="763"/>
    </row>
    <row r="208" spans="1:9" x14ac:dyDescent="0.2">
      <c r="B208" s="260" t="s">
        <v>883</v>
      </c>
      <c r="C208" s="603"/>
      <c r="D208" s="603"/>
      <c r="E208" s="767"/>
      <c r="F208" s="763"/>
      <c r="G208" s="763"/>
      <c r="H208" s="763"/>
      <c r="I208" s="763"/>
    </row>
    <row r="209" spans="1:9" x14ac:dyDescent="0.2">
      <c r="B209" s="260" t="s">
        <v>556</v>
      </c>
      <c r="C209" s="603"/>
      <c r="D209" s="603"/>
      <c r="E209" s="767"/>
      <c r="F209" s="763"/>
      <c r="G209" s="763"/>
      <c r="H209" s="763"/>
      <c r="I209" s="763"/>
    </row>
    <row r="210" spans="1:9" x14ac:dyDescent="0.2">
      <c r="B210" s="260"/>
      <c r="C210" s="603"/>
      <c r="D210" s="603"/>
      <c r="E210" s="767"/>
      <c r="F210" s="763"/>
      <c r="G210" s="763"/>
      <c r="H210" s="763"/>
      <c r="I210" s="763"/>
    </row>
    <row r="211" spans="1:9" x14ac:dyDescent="0.2">
      <c r="B211" s="260" t="s">
        <v>557</v>
      </c>
      <c r="D211" s="603"/>
      <c r="E211" s="767"/>
      <c r="F211" s="763"/>
      <c r="G211" s="763"/>
      <c r="H211" s="763"/>
      <c r="I211" s="763"/>
    </row>
    <row r="212" spans="1:9" x14ac:dyDescent="0.2">
      <c r="B212" s="261" t="s">
        <v>558</v>
      </c>
      <c r="C212" s="75"/>
      <c r="D212" s="603"/>
      <c r="E212" s="767"/>
      <c r="F212" s="763"/>
      <c r="G212" s="763"/>
      <c r="H212" s="763"/>
      <c r="I212" s="763"/>
    </row>
    <row r="214" spans="1:9" x14ac:dyDescent="0.2">
      <c r="A214" s="49" t="s">
        <v>210</v>
      </c>
      <c r="B214" s="257" t="s">
        <v>554</v>
      </c>
      <c r="C214" s="258"/>
      <c r="D214" s="258"/>
      <c r="E214" s="259"/>
      <c r="F214" s="763"/>
      <c r="G214" s="763"/>
      <c r="H214" s="763"/>
      <c r="I214" s="763"/>
    </row>
    <row r="215" spans="1:9" x14ac:dyDescent="0.2">
      <c r="A215" s="49"/>
      <c r="B215" s="764"/>
      <c r="C215" s="765"/>
      <c r="D215" s="765"/>
      <c r="E215" s="766"/>
      <c r="F215" s="763"/>
      <c r="G215" s="763"/>
      <c r="H215" s="763"/>
      <c r="I215" s="763"/>
    </row>
    <row r="216" spans="1:9" x14ac:dyDescent="0.2">
      <c r="B216" s="260" t="s">
        <v>555</v>
      </c>
      <c r="C216" s="603"/>
      <c r="D216" s="603"/>
      <c r="E216" s="767"/>
      <c r="F216" s="763"/>
      <c r="G216" s="763"/>
      <c r="H216" s="763"/>
      <c r="I216" s="763"/>
    </row>
    <row r="217" spans="1:9" x14ac:dyDescent="0.2">
      <c r="B217" s="260" t="s">
        <v>883</v>
      </c>
      <c r="C217" s="603"/>
      <c r="D217" s="603"/>
      <c r="E217" s="767"/>
      <c r="F217" s="763"/>
      <c r="G217" s="763"/>
      <c r="H217" s="763"/>
      <c r="I217" s="763"/>
    </row>
    <row r="218" spans="1:9" x14ac:dyDescent="0.2">
      <c r="B218" s="260" t="s">
        <v>556</v>
      </c>
      <c r="C218" s="603"/>
      <c r="D218" s="603"/>
      <c r="E218" s="767"/>
      <c r="F218" s="763"/>
      <c r="G218" s="763"/>
      <c r="H218" s="763"/>
      <c r="I218" s="763"/>
    </row>
    <row r="219" spans="1:9" x14ac:dyDescent="0.2">
      <c r="B219" s="260"/>
      <c r="C219" s="603"/>
      <c r="D219" s="603"/>
      <c r="E219" s="767"/>
      <c r="F219" s="763"/>
      <c r="G219" s="763"/>
      <c r="H219" s="763"/>
      <c r="I219" s="763"/>
    </row>
    <row r="220" spans="1:9" x14ac:dyDescent="0.2">
      <c r="B220" s="260" t="s">
        <v>557</v>
      </c>
      <c r="D220" s="603"/>
      <c r="E220" s="767"/>
      <c r="F220" s="763"/>
      <c r="G220" s="763"/>
      <c r="H220" s="763"/>
      <c r="I220" s="763"/>
    </row>
    <row r="221" spans="1:9" x14ac:dyDescent="0.2">
      <c r="B221" s="261" t="s">
        <v>558</v>
      </c>
      <c r="C221" s="75"/>
      <c r="D221" s="603"/>
      <c r="E221" s="767"/>
      <c r="F221" s="763"/>
      <c r="G221" s="763"/>
      <c r="H221" s="763"/>
      <c r="I221" s="763"/>
    </row>
    <row r="222" spans="1:9" ht="7.5" customHeight="1" x14ac:dyDescent="0.2"/>
    <row r="223" spans="1:9" x14ac:dyDescent="0.2">
      <c r="A223" s="49" t="s">
        <v>211</v>
      </c>
      <c r="B223" s="257" t="s">
        <v>554</v>
      </c>
      <c r="C223" s="258"/>
      <c r="D223" s="258"/>
      <c r="E223" s="259"/>
      <c r="F223" s="763"/>
      <c r="G223" s="763"/>
      <c r="H223" s="763"/>
      <c r="I223" s="763"/>
    </row>
    <row r="224" spans="1:9" x14ac:dyDescent="0.2">
      <c r="A224" s="49"/>
      <c r="B224" s="764"/>
      <c r="C224" s="765"/>
      <c r="D224" s="765"/>
      <c r="E224" s="766"/>
      <c r="F224" s="763"/>
      <c r="G224" s="763"/>
      <c r="H224" s="763"/>
      <c r="I224" s="763"/>
    </row>
    <row r="225" spans="1:9" x14ac:dyDescent="0.2">
      <c r="B225" s="260" t="s">
        <v>555</v>
      </c>
      <c r="C225" s="603"/>
      <c r="D225" s="603"/>
      <c r="E225" s="767"/>
      <c r="F225" s="763"/>
      <c r="G225" s="763"/>
      <c r="H225" s="763"/>
      <c r="I225" s="763"/>
    </row>
    <row r="226" spans="1:9" x14ac:dyDescent="0.2">
      <c r="B226" s="260" t="s">
        <v>883</v>
      </c>
      <c r="C226" s="603"/>
      <c r="D226" s="603"/>
      <c r="E226" s="767"/>
      <c r="F226" s="763"/>
      <c r="G226" s="763"/>
      <c r="H226" s="763"/>
      <c r="I226" s="763"/>
    </row>
    <row r="227" spans="1:9" x14ac:dyDescent="0.2">
      <c r="B227" s="260" t="s">
        <v>556</v>
      </c>
      <c r="C227" s="603"/>
      <c r="D227" s="603"/>
      <c r="E227" s="767"/>
      <c r="F227" s="763"/>
      <c r="G227" s="763"/>
      <c r="H227" s="763"/>
      <c r="I227" s="763"/>
    </row>
    <row r="228" spans="1:9" x14ac:dyDescent="0.2">
      <c r="B228" s="260"/>
      <c r="C228" s="603"/>
      <c r="D228" s="603"/>
      <c r="E228" s="767"/>
      <c r="F228" s="763"/>
      <c r="G228" s="763"/>
      <c r="H228" s="763"/>
      <c r="I228" s="763"/>
    </row>
    <row r="229" spans="1:9" x14ac:dyDescent="0.2">
      <c r="B229" s="260" t="s">
        <v>557</v>
      </c>
      <c r="D229" s="603"/>
      <c r="E229" s="767"/>
      <c r="F229" s="763"/>
      <c r="G229" s="763"/>
      <c r="H229" s="763"/>
      <c r="I229" s="763"/>
    </row>
    <row r="230" spans="1:9" x14ac:dyDescent="0.2">
      <c r="B230" s="261" t="s">
        <v>558</v>
      </c>
      <c r="C230" s="75"/>
      <c r="D230" s="603"/>
      <c r="E230" s="767"/>
      <c r="F230" s="763"/>
      <c r="G230" s="763"/>
      <c r="H230" s="763"/>
      <c r="I230" s="763"/>
    </row>
    <row r="231" spans="1:9" ht="7.5" customHeight="1" x14ac:dyDescent="0.2"/>
    <row r="232" spans="1:9" x14ac:dyDescent="0.2">
      <c r="A232" s="49" t="s">
        <v>214</v>
      </c>
      <c r="B232" s="257" t="s">
        <v>554</v>
      </c>
      <c r="C232" s="258"/>
      <c r="D232" s="258"/>
      <c r="E232" s="259"/>
      <c r="F232" s="763"/>
      <c r="G232" s="763"/>
      <c r="H232" s="763"/>
      <c r="I232" s="763"/>
    </row>
    <row r="233" spans="1:9" x14ac:dyDescent="0.2">
      <c r="A233" s="49"/>
      <c r="B233" s="764"/>
      <c r="C233" s="765"/>
      <c r="D233" s="765"/>
      <c r="E233" s="766"/>
      <c r="F233" s="763"/>
      <c r="G233" s="763"/>
      <c r="H233" s="763"/>
      <c r="I233" s="763"/>
    </row>
    <row r="234" spans="1:9" x14ac:dyDescent="0.2">
      <c r="B234" s="260" t="s">
        <v>555</v>
      </c>
      <c r="C234" s="603"/>
      <c r="D234" s="603"/>
      <c r="E234" s="767"/>
      <c r="F234" s="763"/>
      <c r="G234" s="763"/>
      <c r="H234" s="763"/>
      <c r="I234" s="763"/>
    </row>
    <row r="235" spans="1:9" x14ac:dyDescent="0.2">
      <c r="B235" s="260" t="s">
        <v>883</v>
      </c>
      <c r="C235" s="603"/>
      <c r="D235" s="603"/>
      <c r="E235" s="767"/>
      <c r="F235" s="763"/>
      <c r="G235" s="763"/>
      <c r="H235" s="763"/>
      <c r="I235" s="763"/>
    </row>
    <row r="236" spans="1:9" x14ac:dyDescent="0.2">
      <c r="B236" s="260" t="s">
        <v>556</v>
      </c>
      <c r="C236" s="603"/>
      <c r="D236" s="603"/>
      <c r="E236" s="767"/>
      <c r="F236" s="763"/>
      <c r="G236" s="763"/>
      <c r="H236" s="763"/>
      <c r="I236" s="763"/>
    </row>
    <row r="237" spans="1:9" x14ac:dyDescent="0.2">
      <c r="B237" s="260"/>
      <c r="C237" s="603"/>
      <c r="D237" s="603"/>
      <c r="E237" s="767"/>
      <c r="F237" s="763"/>
      <c r="G237" s="763"/>
      <c r="H237" s="763"/>
      <c r="I237" s="763"/>
    </row>
    <row r="238" spans="1:9" x14ac:dyDescent="0.2">
      <c r="B238" s="260" t="s">
        <v>557</v>
      </c>
      <c r="D238" s="603"/>
      <c r="E238" s="767"/>
      <c r="F238" s="763"/>
      <c r="G238" s="763"/>
      <c r="H238" s="763"/>
      <c r="I238" s="763"/>
    </row>
    <row r="239" spans="1:9" x14ac:dyDescent="0.2">
      <c r="B239" s="261" t="s">
        <v>558</v>
      </c>
      <c r="C239" s="75"/>
      <c r="D239" s="603"/>
      <c r="E239" s="767"/>
      <c r="F239" s="763"/>
      <c r="G239" s="763"/>
      <c r="H239" s="763"/>
      <c r="I239" s="763"/>
    </row>
    <row r="240" spans="1:9" ht="7.5" customHeight="1" x14ac:dyDescent="0.2"/>
    <row r="241" spans="1:9" x14ac:dyDescent="0.2">
      <c r="A241" s="49" t="s">
        <v>448</v>
      </c>
      <c r="B241" s="257" t="s">
        <v>554</v>
      </c>
      <c r="C241" s="258"/>
      <c r="D241" s="258"/>
      <c r="E241" s="259"/>
      <c r="F241" s="763"/>
      <c r="G241" s="763"/>
      <c r="H241" s="763"/>
      <c r="I241" s="763"/>
    </row>
    <row r="242" spans="1:9" x14ac:dyDescent="0.2">
      <c r="A242" s="49"/>
      <c r="B242" s="764"/>
      <c r="C242" s="765"/>
      <c r="D242" s="765"/>
      <c r="E242" s="766"/>
      <c r="F242" s="763"/>
      <c r="G242" s="763"/>
      <c r="H242" s="763"/>
      <c r="I242" s="763"/>
    </row>
    <row r="243" spans="1:9" x14ac:dyDescent="0.2">
      <c r="B243" s="260" t="s">
        <v>555</v>
      </c>
      <c r="C243" s="603"/>
      <c r="D243" s="603"/>
      <c r="E243" s="767"/>
      <c r="F243" s="763"/>
      <c r="G243" s="763"/>
      <c r="H243" s="763"/>
      <c r="I243" s="763"/>
    </row>
    <row r="244" spans="1:9" x14ac:dyDescent="0.2">
      <c r="B244" s="260" t="s">
        <v>883</v>
      </c>
      <c r="C244" s="603"/>
      <c r="D244" s="603"/>
      <c r="E244" s="767"/>
      <c r="F244" s="763"/>
      <c r="G244" s="763"/>
      <c r="H244" s="763"/>
      <c r="I244" s="763"/>
    </row>
    <row r="245" spans="1:9" x14ac:dyDescent="0.2">
      <c r="B245" s="260" t="s">
        <v>556</v>
      </c>
      <c r="C245" s="603"/>
      <c r="D245" s="603"/>
      <c r="E245" s="767"/>
      <c r="F245" s="763"/>
      <c r="G245" s="763"/>
      <c r="H245" s="763"/>
      <c r="I245" s="763"/>
    </row>
    <row r="246" spans="1:9" x14ac:dyDescent="0.2">
      <c r="B246" s="260"/>
      <c r="C246" s="603"/>
      <c r="D246" s="603"/>
      <c r="E246" s="767"/>
      <c r="F246" s="763"/>
      <c r="G246" s="763"/>
      <c r="H246" s="763"/>
      <c r="I246" s="763"/>
    </row>
    <row r="247" spans="1:9" x14ac:dyDescent="0.2">
      <c r="B247" s="260" t="s">
        <v>557</v>
      </c>
      <c r="D247" s="603"/>
      <c r="E247" s="767"/>
      <c r="F247" s="763"/>
      <c r="G247" s="763"/>
      <c r="H247" s="763"/>
      <c r="I247" s="763"/>
    </row>
    <row r="248" spans="1:9" x14ac:dyDescent="0.2">
      <c r="B248" s="261" t="s">
        <v>558</v>
      </c>
      <c r="C248" s="75"/>
      <c r="D248" s="603"/>
      <c r="E248" s="767"/>
      <c r="F248" s="763"/>
      <c r="G248" s="763"/>
      <c r="H248" s="763"/>
      <c r="I248" s="763"/>
    </row>
    <row r="249" spans="1:9" ht="7.5" customHeight="1" x14ac:dyDescent="0.2"/>
    <row r="250" spans="1:9" x14ac:dyDescent="0.2">
      <c r="A250" s="49" t="s">
        <v>449</v>
      </c>
      <c r="B250" s="257" t="s">
        <v>554</v>
      </c>
      <c r="C250" s="258"/>
      <c r="D250" s="258"/>
      <c r="E250" s="259"/>
      <c r="F250" s="763"/>
      <c r="G250" s="763"/>
      <c r="H250" s="763"/>
      <c r="I250" s="763"/>
    </row>
    <row r="251" spans="1:9" x14ac:dyDescent="0.2">
      <c r="A251" s="49"/>
      <c r="B251" s="764"/>
      <c r="C251" s="765"/>
      <c r="D251" s="765"/>
      <c r="E251" s="766"/>
      <c r="F251" s="763"/>
      <c r="G251" s="763"/>
      <c r="H251" s="763"/>
      <c r="I251" s="763"/>
    </row>
    <row r="252" spans="1:9" x14ac:dyDescent="0.2">
      <c r="B252" s="260" t="s">
        <v>555</v>
      </c>
      <c r="C252" s="603"/>
      <c r="D252" s="603"/>
      <c r="E252" s="767"/>
      <c r="F252" s="763"/>
      <c r="G252" s="763"/>
      <c r="H252" s="763"/>
      <c r="I252" s="763"/>
    </row>
    <row r="253" spans="1:9" x14ac:dyDescent="0.2">
      <c r="B253" s="260" t="s">
        <v>883</v>
      </c>
      <c r="C253" s="603"/>
      <c r="D253" s="603"/>
      <c r="E253" s="767"/>
      <c r="F253" s="763"/>
      <c r="G253" s="763"/>
      <c r="H253" s="763"/>
      <c r="I253" s="763"/>
    </row>
    <row r="254" spans="1:9" x14ac:dyDescent="0.2">
      <c r="B254" s="260" t="s">
        <v>556</v>
      </c>
      <c r="C254" s="603"/>
      <c r="D254" s="603"/>
      <c r="E254" s="767"/>
      <c r="F254" s="763"/>
      <c r="G254" s="763"/>
      <c r="H254" s="763"/>
      <c r="I254" s="763"/>
    </row>
    <row r="255" spans="1:9" x14ac:dyDescent="0.2">
      <c r="B255" s="260"/>
      <c r="C255" s="603"/>
      <c r="D255" s="603"/>
      <c r="E255" s="767"/>
      <c r="F255" s="763"/>
      <c r="G255" s="763"/>
      <c r="H255" s="763"/>
      <c r="I255" s="763"/>
    </row>
    <row r="256" spans="1:9" x14ac:dyDescent="0.2">
      <c r="B256" s="260" t="s">
        <v>557</v>
      </c>
      <c r="D256" s="603"/>
      <c r="E256" s="767"/>
      <c r="F256" s="763"/>
      <c r="G256" s="763"/>
      <c r="H256" s="763"/>
      <c r="I256" s="763"/>
    </row>
    <row r="257" spans="1:9" x14ac:dyDescent="0.2">
      <c r="B257" s="261" t="s">
        <v>558</v>
      </c>
      <c r="C257" s="75"/>
      <c r="D257" s="603"/>
      <c r="E257" s="767"/>
      <c r="F257" s="763"/>
      <c r="G257" s="763"/>
      <c r="H257" s="763"/>
      <c r="I257" s="763"/>
    </row>
    <row r="259" spans="1:9" x14ac:dyDescent="0.2">
      <c r="A259" s="49" t="s">
        <v>451</v>
      </c>
      <c r="B259" s="257" t="s">
        <v>554</v>
      </c>
      <c r="C259" s="258"/>
      <c r="D259" s="258"/>
      <c r="E259" s="259"/>
      <c r="F259" s="763"/>
      <c r="G259" s="763"/>
      <c r="H259" s="763"/>
      <c r="I259" s="763"/>
    </row>
    <row r="260" spans="1:9" x14ac:dyDescent="0.2">
      <c r="A260" s="49"/>
      <c r="B260" s="764"/>
      <c r="C260" s="765"/>
      <c r="D260" s="765"/>
      <c r="E260" s="766"/>
      <c r="F260" s="763"/>
      <c r="G260" s="763"/>
      <c r="H260" s="763"/>
      <c r="I260" s="763"/>
    </row>
    <row r="261" spans="1:9" x14ac:dyDescent="0.2">
      <c r="B261" s="260" t="s">
        <v>555</v>
      </c>
      <c r="C261" s="603"/>
      <c r="D261" s="603"/>
      <c r="E261" s="767"/>
      <c r="F261" s="763"/>
      <c r="G261" s="763"/>
      <c r="H261" s="763"/>
      <c r="I261" s="763"/>
    </row>
    <row r="262" spans="1:9" x14ac:dyDescent="0.2">
      <c r="B262" s="260" t="s">
        <v>883</v>
      </c>
      <c r="C262" s="603"/>
      <c r="D262" s="603"/>
      <c r="E262" s="767"/>
      <c r="F262" s="763"/>
      <c r="G262" s="763"/>
      <c r="H262" s="763"/>
      <c r="I262" s="763"/>
    </row>
    <row r="263" spans="1:9" x14ac:dyDescent="0.2">
      <c r="B263" s="260" t="s">
        <v>556</v>
      </c>
      <c r="C263" s="603"/>
      <c r="D263" s="603"/>
      <c r="E263" s="767"/>
      <c r="F263" s="763"/>
      <c r="G263" s="763"/>
      <c r="H263" s="763"/>
      <c r="I263" s="763"/>
    </row>
    <row r="264" spans="1:9" x14ac:dyDescent="0.2">
      <c r="B264" s="260"/>
      <c r="C264" s="603"/>
      <c r="D264" s="603"/>
      <c r="E264" s="767"/>
      <c r="F264" s="763"/>
      <c r="G264" s="763"/>
      <c r="H264" s="763"/>
      <c r="I264" s="763"/>
    </row>
    <row r="265" spans="1:9" x14ac:dyDescent="0.2">
      <c r="B265" s="260" t="s">
        <v>557</v>
      </c>
      <c r="D265" s="603"/>
      <c r="E265" s="767"/>
      <c r="F265" s="763"/>
      <c r="G265" s="763"/>
      <c r="H265" s="763"/>
      <c r="I265" s="763"/>
    </row>
    <row r="266" spans="1:9" x14ac:dyDescent="0.2">
      <c r="B266" s="261" t="s">
        <v>558</v>
      </c>
      <c r="C266" s="75"/>
      <c r="D266" s="603"/>
      <c r="E266" s="767"/>
      <c r="F266" s="763"/>
      <c r="G266" s="763"/>
      <c r="H266" s="763"/>
      <c r="I266" s="763"/>
    </row>
    <row r="267" spans="1:9" ht="7.5" customHeight="1" x14ac:dyDescent="0.2"/>
    <row r="268" spans="1:9" x14ac:dyDescent="0.2">
      <c r="A268" s="49" t="s">
        <v>455</v>
      </c>
      <c r="B268" s="257" t="s">
        <v>554</v>
      </c>
      <c r="C268" s="258"/>
      <c r="D268" s="258"/>
      <c r="E268" s="259"/>
      <c r="F268" s="763"/>
      <c r="G268" s="763"/>
      <c r="H268" s="763"/>
      <c r="I268" s="763"/>
    </row>
    <row r="269" spans="1:9" x14ac:dyDescent="0.2">
      <c r="A269" s="49"/>
      <c r="B269" s="764"/>
      <c r="C269" s="765"/>
      <c r="D269" s="765"/>
      <c r="E269" s="766"/>
      <c r="F269" s="763"/>
      <c r="G269" s="763"/>
      <c r="H269" s="763"/>
      <c r="I269" s="763"/>
    </row>
    <row r="270" spans="1:9" x14ac:dyDescent="0.2">
      <c r="B270" s="260" t="s">
        <v>555</v>
      </c>
      <c r="C270" s="603"/>
      <c r="D270" s="603"/>
      <c r="E270" s="767"/>
      <c r="F270" s="763"/>
      <c r="G270" s="763"/>
      <c r="H270" s="763"/>
      <c r="I270" s="763"/>
    </row>
    <row r="271" spans="1:9" x14ac:dyDescent="0.2">
      <c r="B271" s="260" t="s">
        <v>883</v>
      </c>
      <c r="C271" s="603"/>
      <c r="D271" s="603"/>
      <c r="E271" s="767"/>
      <c r="F271" s="763"/>
      <c r="G271" s="763"/>
      <c r="H271" s="763"/>
      <c r="I271" s="763"/>
    </row>
    <row r="272" spans="1:9" x14ac:dyDescent="0.2">
      <c r="B272" s="260" t="s">
        <v>556</v>
      </c>
      <c r="C272" s="603"/>
      <c r="D272" s="603"/>
      <c r="E272" s="767"/>
      <c r="F272" s="763"/>
      <c r="G272" s="763"/>
      <c r="H272" s="763"/>
      <c r="I272" s="763"/>
    </row>
    <row r="273" spans="1:9" x14ac:dyDescent="0.2">
      <c r="B273" s="260"/>
      <c r="C273" s="603"/>
      <c r="D273" s="603"/>
      <c r="E273" s="767"/>
      <c r="F273" s="763"/>
      <c r="G273" s="763"/>
      <c r="H273" s="763"/>
      <c r="I273" s="763"/>
    </row>
    <row r="274" spans="1:9" x14ac:dyDescent="0.2">
      <c r="B274" s="260" t="s">
        <v>557</v>
      </c>
      <c r="D274" s="603"/>
      <c r="E274" s="767"/>
      <c r="F274" s="763"/>
      <c r="G274" s="763"/>
      <c r="H274" s="763"/>
      <c r="I274" s="763"/>
    </row>
    <row r="275" spans="1:9" x14ac:dyDescent="0.2">
      <c r="B275" s="261" t="s">
        <v>558</v>
      </c>
      <c r="C275" s="75"/>
      <c r="D275" s="603"/>
      <c r="E275" s="767"/>
      <c r="F275" s="763"/>
      <c r="G275" s="763"/>
      <c r="H275" s="763"/>
      <c r="I275" s="763"/>
    </row>
    <row r="276" spans="1:9" ht="7.5" customHeight="1" x14ac:dyDescent="0.2"/>
    <row r="277" spans="1:9" x14ac:dyDescent="0.2">
      <c r="A277" s="49" t="s">
        <v>456</v>
      </c>
      <c r="B277" s="257" t="s">
        <v>554</v>
      </c>
      <c r="C277" s="258"/>
      <c r="D277" s="258"/>
      <c r="E277" s="259"/>
      <c r="F277" s="763"/>
      <c r="G277" s="763"/>
      <c r="H277" s="763"/>
      <c r="I277" s="763"/>
    </row>
    <row r="278" spans="1:9" x14ac:dyDescent="0.2">
      <c r="A278" s="49"/>
      <c r="B278" s="764"/>
      <c r="C278" s="765"/>
      <c r="D278" s="765"/>
      <c r="E278" s="766"/>
      <c r="F278" s="763"/>
      <c r="G278" s="763"/>
      <c r="H278" s="763"/>
      <c r="I278" s="763"/>
    </row>
    <row r="279" spans="1:9" x14ac:dyDescent="0.2">
      <c r="B279" s="260" t="s">
        <v>555</v>
      </c>
      <c r="C279" s="603"/>
      <c r="D279" s="603"/>
      <c r="E279" s="767"/>
      <c r="F279" s="763"/>
      <c r="G279" s="763"/>
      <c r="H279" s="763"/>
      <c r="I279" s="763"/>
    </row>
    <row r="280" spans="1:9" x14ac:dyDescent="0.2">
      <c r="B280" s="260" t="s">
        <v>883</v>
      </c>
      <c r="C280" s="603"/>
      <c r="D280" s="603"/>
      <c r="E280" s="767"/>
      <c r="F280" s="763"/>
      <c r="G280" s="763"/>
      <c r="H280" s="763"/>
      <c r="I280" s="763"/>
    </row>
    <row r="281" spans="1:9" x14ac:dyDescent="0.2">
      <c r="B281" s="260" t="s">
        <v>556</v>
      </c>
      <c r="C281" s="603"/>
      <c r="D281" s="603"/>
      <c r="E281" s="767"/>
      <c r="F281" s="763"/>
      <c r="G281" s="763"/>
      <c r="H281" s="763"/>
      <c r="I281" s="763"/>
    </row>
    <row r="282" spans="1:9" x14ac:dyDescent="0.2">
      <c r="B282" s="260"/>
      <c r="C282" s="603"/>
      <c r="D282" s="603"/>
      <c r="E282" s="767"/>
      <c r="F282" s="763"/>
      <c r="G282" s="763"/>
      <c r="H282" s="763"/>
      <c r="I282" s="763"/>
    </row>
    <row r="283" spans="1:9" x14ac:dyDescent="0.2">
      <c r="B283" s="260" t="s">
        <v>557</v>
      </c>
      <c r="D283" s="603"/>
      <c r="E283" s="767"/>
      <c r="F283" s="763"/>
      <c r="G283" s="763"/>
      <c r="H283" s="763"/>
      <c r="I283" s="763"/>
    </row>
    <row r="284" spans="1:9" x14ac:dyDescent="0.2">
      <c r="B284" s="261" t="s">
        <v>558</v>
      </c>
      <c r="C284" s="75"/>
      <c r="D284" s="603"/>
      <c r="E284" s="767"/>
      <c r="F284" s="763"/>
      <c r="G284" s="763"/>
      <c r="H284" s="763"/>
      <c r="I284" s="763"/>
    </row>
    <row r="285" spans="1:9" ht="7.5" customHeight="1" x14ac:dyDescent="0.2"/>
    <row r="286" spans="1:9" x14ac:dyDescent="0.2">
      <c r="A286" s="49" t="s">
        <v>458</v>
      </c>
      <c r="B286" s="257" t="s">
        <v>554</v>
      </c>
      <c r="C286" s="258"/>
      <c r="D286" s="258"/>
      <c r="E286" s="259"/>
      <c r="F286" s="763"/>
      <c r="G286" s="763"/>
      <c r="H286" s="763"/>
      <c r="I286" s="763"/>
    </row>
    <row r="287" spans="1:9" x14ac:dyDescent="0.2">
      <c r="A287" s="49"/>
      <c r="B287" s="764"/>
      <c r="C287" s="765"/>
      <c r="D287" s="765"/>
      <c r="E287" s="766"/>
      <c r="F287" s="763"/>
      <c r="G287" s="763"/>
      <c r="H287" s="763"/>
      <c r="I287" s="763"/>
    </row>
    <row r="288" spans="1:9" x14ac:dyDescent="0.2">
      <c r="B288" s="260" t="s">
        <v>555</v>
      </c>
      <c r="C288" s="603"/>
      <c r="D288" s="603"/>
      <c r="E288" s="767"/>
      <c r="F288" s="763"/>
      <c r="G288" s="763"/>
      <c r="H288" s="763"/>
      <c r="I288" s="763"/>
    </row>
    <row r="289" spans="1:9" x14ac:dyDescent="0.2">
      <c r="B289" s="260" t="s">
        <v>883</v>
      </c>
      <c r="C289" s="603"/>
      <c r="D289" s="603"/>
      <c r="E289" s="767"/>
      <c r="F289" s="763"/>
      <c r="G289" s="763"/>
      <c r="H289" s="763"/>
      <c r="I289" s="763"/>
    </row>
    <row r="290" spans="1:9" x14ac:dyDescent="0.2">
      <c r="B290" s="260" t="s">
        <v>556</v>
      </c>
      <c r="C290" s="603"/>
      <c r="D290" s="603"/>
      <c r="E290" s="767"/>
      <c r="F290" s="763"/>
      <c r="G290" s="763"/>
      <c r="H290" s="763"/>
      <c r="I290" s="763"/>
    </row>
    <row r="291" spans="1:9" x14ac:dyDescent="0.2">
      <c r="B291" s="260"/>
      <c r="C291" s="603"/>
      <c r="D291" s="603"/>
      <c r="E291" s="767"/>
      <c r="F291" s="763"/>
      <c r="G291" s="763"/>
      <c r="H291" s="763"/>
      <c r="I291" s="763"/>
    </row>
    <row r="292" spans="1:9" x14ac:dyDescent="0.2">
      <c r="B292" s="260" t="s">
        <v>557</v>
      </c>
      <c r="D292" s="603"/>
      <c r="E292" s="767"/>
      <c r="F292" s="763"/>
      <c r="G292" s="763"/>
      <c r="H292" s="763"/>
      <c r="I292" s="763"/>
    </row>
    <row r="293" spans="1:9" x14ac:dyDescent="0.2">
      <c r="B293" s="261" t="s">
        <v>558</v>
      </c>
      <c r="C293" s="75"/>
      <c r="D293" s="603"/>
      <c r="E293" s="767"/>
      <c r="F293" s="763"/>
      <c r="G293" s="763"/>
      <c r="H293" s="763"/>
      <c r="I293" s="763"/>
    </row>
    <row r="294" spans="1:9" ht="7.5" customHeight="1" x14ac:dyDescent="0.2"/>
    <row r="295" spans="1:9" x14ac:dyDescent="0.2">
      <c r="A295" s="49" t="s">
        <v>460</v>
      </c>
      <c r="B295" s="257" t="s">
        <v>554</v>
      </c>
      <c r="C295" s="258"/>
      <c r="D295" s="258"/>
      <c r="E295" s="259"/>
      <c r="F295" s="763"/>
      <c r="G295" s="763"/>
      <c r="H295" s="763"/>
      <c r="I295" s="763"/>
    </row>
    <row r="296" spans="1:9" x14ac:dyDescent="0.2">
      <c r="A296" s="49"/>
      <c r="B296" s="764"/>
      <c r="C296" s="765"/>
      <c r="D296" s="765"/>
      <c r="E296" s="766"/>
      <c r="F296" s="763"/>
      <c r="G296" s="763"/>
      <c r="H296" s="763"/>
      <c r="I296" s="763"/>
    </row>
    <row r="297" spans="1:9" x14ac:dyDescent="0.2">
      <c r="B297" s="260" t="s">
        <v>555</v>
      </c>
      <c r="C297" s="603"/>
      <c r="D297" s="603"/>
      <c r="E297" s="767"/>
      <c r="F297" s="763"/>
      <c r="G297" s="763"/>
      <c r="H297" s="763"/>
      <c r="I297" s="763"/>
    </row>
    <row r="298" spans="1:9" x14ac:dyDescent="0.2">
      <c r="B298" s="260" t="s">
        <v>883</v>
      </c>
      <c r="C298" s="603"/>
      <c r="D298" s="603"/>
      <c r="E298" s="767"/>
      <c r="F298" s="763"/>
      <c r="G298" s="763"/>
      <c r="H298" s="763"/>
      <c r="I298" s="763"/>
    </row>
    <row r="299" spans="1:9" x14ac:dyDescent="0.2">
      <c r="B299" s="260" t="s">
        <v>556</v>
      </c>
      <c r="C299" s="603"/>
      <c r="D299" s="603"/>
      <c r="E299" s="767"/>
      <c r="F299" s="763"/>
      <c r="G299" s="763"/>
      <c r="H299" s="763"/>
      <c r="I299" s="763"/>
    </row>
    <row r="300" spans="1:9" x14ac:dyDescent="0.2">
      <c r="B300" s="260"/>
      <c r="C300" s="603"/>
      <c r="D300" s="603"/>
      <c r="E300" s="767"/>
      <c r="F300" s="763"/>
      <c r="G300" s="763"/>
      <c r="H300" s="763"/>
      <c r="I300" s="763"/>
    </row>
    <row r="301" spans="1:9" x14ac:dyDescent="0.2">
      <c r="B301" s="260" t="s">
        <v>557</v>
      </c>
      <c r="D301" s="603"/>
      <c r="E301" s="767"/>
      <c r="F301" s="763"/>
      <c r="G301" s="763"/>
      <c r="H301" s="763"/>
      <c r="I301" s="763"/>
    </row>
    <row r="302" spans="1:9" x14ac:dyDescent="0.2">
      <c r="B302" s="261" t="s">
        <v>558</v>
      </c>
      <c r="C302" s="75"/>
      <c r="D302" s="603"/>
      <c r="E302" s="767"/>
      <c r="F302" s="763"/>
      <c r="G302" s="763"/>
      <c r="H302" s="763"/>
      <c r="I302" s="763"/>
    </row>
    <row r="303" spans="1:9" ht="7.5" customHeight="1" x14ac:dyDescent="0.2"/>
    <row r="304" spans="1:9" x14ac:dyDescent="0.2">
      <c r="A304" s="49" t="s">
        <v>462</v>
      </c>
      <c r="B304" s="257" t="s">
        <v>554</v>
      </c>
      <c r="C304" s="258"/>
      <c r="D304" s="258"/>
      <c r="E304" s="259"/>
      <c r="F304" s="763"/>
      <c r="G304" s="763"/>
      <c r="H304" s="763"/>
      <c r="I304" s="763"/>
    </row>
    <row r="305" spans="1:9" x14ac:dyDescent="0.2">
      <c r="A305" s="49"/>
      <c r="B305" s="764"/>
      <c r="C305" s="765"/>
      <c r="D305" s="765"/>
      <c r="E305" s="766"/>
      <c r="F305" s="763"/>
      <c r="G305" s="763"/>
      <c r="H305" s="763"/>
      <c r="I305" s="763"/>
    </row>
    <row r="306" spans="1:9" x14ac:dyDescent="0.2">
      <c r="B306" s="260" t="s">
        <v>555</v>
      </c>
      <c r="C306" s="603"/>
      <c r="D306" s="603"/>
      <c r="E306" s="767"/>
      <c r="F306" s="763"/>
      <c r="G306" s="763"/>
      <c r="H306" s="763"/>
      <c r="I306" s="763"/>
    </row>
    <row r="307" spans="1:9" x14ac:dyDescent="0.2">
      <c r="B307" s="260" t="s">
        <v>883</v>
      </c>
      <c r="C307" s="603"/>
      <c r="D307" s="603"/>
      <c r="E307" s="767"/>
      <c r="F307" s="763"/>
      <c r="G307" s="763"/>
      <c r="H307" s="763"/>
      <c r="I307" s="763"/>
    </row>
    <row r="308" spans="1:9" x14ac:dyDescent="0.2">
      <c r="B308" s="260" t="s">
        <v>556</v>
      </c>
      <c r="C308" s="603"/>
      <c r="D308" s="603"/>
      <c r="E308" s="767"/>
      <c r="F308" s="763"/>
      <c r="G308" s="763"/>
      <c r="H308" s="763"/>
      <c r="I308" s="763"/>
    </row>
    <row r="309" spans="1:9" x14ac:dyDescent="0.2">
      <c r="B309" s="260"/>
      <c r="C309" s="603"/>
      <c r="D309" s="603"/>
      <c r="E309" s="767"/>
      <c r="F309" s="763"/>
      <c r="G309" s="763"/>
      <c r="H309" s="763"/>
      <c r="I309" s="763"/>
    </row>
    <row r="310" spans="1:9" x14ac:dyDescent="0.2">
      <c r="B310" s="260" t="s">
        <v>557</v>
      </c>
      <c r="D310" s="603"/>
      <c r="E310" s="767"/>
      <c r="F310" s="763"/>
      <c r="G310" s="763"/>
      <c r="H310" s="763"/>
      <c r="I310" s="763"/>
    </row>
    <row r="311" spans="1:9" x14ac:dyDescent="0.2">
      <c r="B311" s="261" t="s">
        <v>558</v>
      </c>
      <c r="C311" s="75"/>
      <c r="D311" s="603"/>
      <c r="E311" s="767"/>
      <c r="F311" s="763"/>
      <c r="G311" s="763"/>
      <c r="H311" s="763"/>
      <c r="I311" s="763"/>
    </row>
  </sheetData>
  <sheetProtection algorithmName="SHA-512" hashValue="ZeW7dzRR0nHBxNUBYdcAki/kcCDd1X4QM5JqvvZdpcNXzTPkPS+/XkS8QtlIfTlcD7s3iXq7izW0LBXTuCd2xA==" saltValue="95NIklzJ6paBMQ8YWbgMMA==" spinCount="100000" sheet="1" objects="1" scenarios="1"/>
  <mergeCells count="219">
    <mergeCell ref="C300:E300"/>
    <mergeCell ref="D301:E301"/>
    <mergeCell ref="D302:E302"/>
    <mergeCell ref="C291:E291"/>
    <mergeCell ref="H304:H311"/>
    <mergeCell ref="I304:I311"/>
    <mergeCell ref="G295:G302"/>
    <mergeCell ref="H295:H302"/>
    <mergeCell ref="I295:I302"/>
    <mergeCell ref="B296:E296"/>
    <mergeCell ref="C297:E297"/>
    <mergeCell ref="C298:E298"/>
    <mergeCell ref="C299:E299"/>
    <mergeCell ref="F295:F302"/>
    <mergeCell ref="C309:E309"/>
    <mergeCell ref="D310:E310"/>
    <mergeCell ref="D311:E311"/>
    <mergeCell ref="F304:F311"/>
    <mergeCell ref="B305:E305"/>
    <mergeCell ref="C306:E306"/>
    <mergeCell ref="C307:E307"/>
    <mergeCell ref="C308:E308"/>
    <mergeCell ref="G304:G311"/>
    <mergeCell ref="I286:I293"/>
    <mergeCell ref="G277:G284"/>
    <mergeCell ref="H277:H284"/>
    <mergeCell ref="I277:I284"/>
    <mergeCell ref="C281:E281"/>
    <mergeCell ref="G286:G293"/>
    <mergeCell ref="H286:H293"/>
    <mergeCell ref="D292:E292"/>
    <mergeCell ref="D293:E293"/>
    <mergeCell ref="F277:F284"/>
    <mergeCell ref="B287:E287"/>
    <mergeCell ref="C288:E288"/>
    <mergeCell ref="C289:E289"/>
    <mergeCell ref="C290:E290"/>
    <mergeCell ref="F286:F293"/>
    <mergeCell ref="B278:E278"/>
    <mergeCell ref="C279:E279"/>
    <mergeCell ref="C280:E280"/>
    <mergeCell ref="C282:E282"/>
    <mergeCell ref="D283:E283"/>
    <mergeCell ref="D284:E284"/>
    <mergeCell ref="G268:G275"/>
    <mergeCell ref="H268:H275"/>
    <mergeCell ref="I268:I275"/>
    <mergeCell ref="G259:G266"/>
    <mergeCell ref="H259:H266"/>
    <mergeCell ref="I259:I266"/>
    <mergeCell ref="B260:E260"/>
    <mergeCell ref="C261:E261"/>
    <mergeCell ref="C262:E262"/>
    <mergeCell ref="C263:E263"/>
    <mergeCell ref="F259:F266"/>
    <mergeCell ref="D275:E275"/>
    <mergeCell ref="F268:F275"/>
    <mergeCell ref="C273:E273"/>
    <mergeCell ref="B269:E269"/>
    <mergeCell ref="C270:E270"/>
    <mergeCell ref="C271:E271"/>
    <mergeCell ref="C272:E272"/>
    <mergeCell ref="D274:E274"/>
    <mergeCell ref="C264:E264"/>
    <mergeCell ref="D265:E265"/>
    <mergeCell ref="D266:E266"/>
    <mergeCell ref="G241:G248"/>
    <mergeCell ref="H241:H248"/>
    <mergeCell ref="I241:I248"/>
    <mergeCell ref="C245:E245"/>
    <mergeCell ref="G250:G257"/>
    <mergeCell ref="H250:H257"/>
    <mergeCell ref="D256:E256"/>
    <mergeCell ref="D257:E257"/>
    <mergeCell ref="F241:F248"/>
    <mergeCell ref="B251:E251"/>
    <mergeCell ref="C252:E252"/>
    <mergeCell ref="C253:E253"/>
    <mergeCell ref="C254:E254"/>
    <mergeCell ref="F250:F257"/>
    <mergeCell ref="B242:E242"/>
    <mergeCell ref="C243:E243"/>
    <mergeCell ref="C244:E244"/>
    <mergeCell ref="C246:E246"/>
    <mergeCell ref="D247:E247"/>
    <mergeCell ref="D248:E248"/>
    <mergeCell ref="C255:E255"/>
    <mergeCell ref="I250:I257"/>
    <mergeCell ref="G232:G239"/>
    <mergeCell ref="H232:H239"/>
    <mergeCell ref="I232:I239"/>
    <mergeCell ref="G223:G230"/>
    <mergeCell ref="H223:H230"/>
    <mergeCell ref="I223:I230"/>
    <mergeCell ref="B224:E224"/>
    <mergeCell ref="C225:E225"/>
    <mergeCell ref="C226:E226"/>
    <mergeCell ref="C227:E227"/>
    <mergeCell ref="F223:F230"/>
    <mergeCell ref="D239:E239"/>
    <mergeCell ref="F232:F239"/>
    <mergeCell ref="C237:E237"/>
    <mergeCell ref="B233:E233"/>
    <mergeCell ref="C234:E234"/>
    <mergeCell ref="C235:E235"/>
    <mergeCell ref="C236:E236"/>
    <mergeCell ref="D238:E238"/>
    <mergeCell ref="C228:E228"/>
    <mergeCell ref="D229:E229"/>
    <mergeCell ref="D230:E230"/>
    <mergeCell ref="G205:G212"/>
    <mergeCell ref="H205:H212"/>
    <mergeCell ref="I205:I212"/>
    <mergeCell ref="C209:E209"/>
    <mergeCell ref="G214:G221"/>
    <mergeCell ref="H214:H221"/>
    <mergeCell ref="D220:E220"/>
    <mergeCell ref="D221:E221"/>
    <mergeCell ref="F205:F212"/>
    <mergeCell ref="D211:E211"/>
    <mergeCell ref="D212:E212"/>
    <mergeCell ref="B215:E215"/>
    <mergeCell ref="C216:E216"/>
    <mergeCell ref="C217:E217"/>
    <mergeCell ref="C218:E218"/>
    <mergeCell ref="F214:F221"/>
    <mergeCell ref="C210:E210"/>
    <mergeCell ref="C219:E219"/>
    <mergeCell ref="I214:I221"/>
    <mergeCell ref="C201:E201"/>
    <mergeCell ref="B197:E197"/>
    <mergeCell ref="C198:E198"/>
    <mergeCell ref="C199:E199"/>
    <mergeCell ref="G196:G203"/>
    <mergeCell ref="H196:H203"/>
    <mergeCell ref="C200:E200"/>
    <mergeCell ref="D202:E202"/>
    <mergeCell ref="B188:E188"/>
    <mergeCell ref="C189:E189"/>
    <mergeCell ref="C190:E190"/>
    <mergeCell ref="C191:E191"/>
    <mergeCell ref="F187:F194"/>
    <mergeCell ref="D193:E193"/>
    <mergeCell ref="C192:E192"/>
    <mergeCell ref="D194:E194"/>
    <mergeCell ref="C183:E183"/>
    <mergeCell ref="I178:I185"/>
    <mergeCell ref="D203:E203"/>
    <mergeCell ref="B206:E206"/>
    <mergeCell ref="C207:E207"/>
    <mergeCell ref="C208:E208"/>
    <mergeCell ref="F196:F203"/>
    <mergeCell ref="C173:E173"/>
    <mergeCell ref="C174:E174"/>
    <mergeCell ref="D175:E175"/>
    <mergeCell ref="D176:E176"/>
    <mergeCell ref="D184:E184"/>
    <mergeCell ref="D185:E185"/>
    <mergeCell ref="G178:G185"/>
    <mergeCell ref="H178:H185"/>
    <mergeCell ref="B179:E179"/>
    <mergeCell ref="C180:E180"/>
    <mergeCell ref="C181:E181"/>
    <mergeCell ref="C182:E182"/>
    <mergeCell ref="F178:F185"/>
    <mergeCell ref="I196:I203"/>
    <mergeCell ref="G187:G194"/>
    <mergeCell ref="H187:H194"/>
    <mergeCell ref="I187:I194"/>
    <mergeCell ref="B163:I163"/>
    <mergeCell ref="F167:I167"/>
    <mergeCell ref="F168:H168"/>
    <mergeCell ref="F169:F176"/>
    <mergeCell ref="G169:G176"/>
    <mergeCell ref="H169:H176"/>
    <mergeCell ref="I169:I176"/>
    <mergeCell ref="B170:E170"/>
    <mergeCell ref="C171:E171"/>
    <mergeCell ref="C172:E172"/>
    <mergeCell ref="B159:I159"/>
    <mergeCell ref="B160:I160"/>
    <mergeCell ref="B161:I161"/>
    <mergeCell ref="B162:I162"/>
    <mergeCell ref="C141:I141"/>
    <mergeCell ref="B149:I149"/>
    <mergeCell ref="B154:I154"/>
    <mergeCell ref="B158:I158"/>
    <mergeCell ref="B118:I118"/>
    <mergeCell ref="B128:I128"/>
    <mergeCell ref="B135:I135"/>
    <mergeCell ref="C136:I136"/>
    <mergeCell ref="B98:I98"/>
    <mergeCell ref="B100:I100"/>
    <mergeCell ref="B102:I102"/>
    <mergeCell ref="B110:I110"/>
    <mergeCell ref="B75:I75"/>
    <mergeCell ref="B79:I79"/>
    <mergeCell ref="B81:I81"/>
    <mergeCell ref="B90:I90"/>
    <mergeCell ref="C68:I68"/>
    <mergeCell ref="B70:I70"/>
    <mergeCell ref="C72:I72"/>
    <mergeCell ref="C73:I73"/>
    <mergeCell ref="B48:I48"/>
    <mergeCell ref="B59:I59"/>
    <mergeCell ref="B65:I65"/>
    <mergeCell ref="C67:I67"/>
    <mergeCell ref="A1:I1"/>
    <mergeCell ref="A20:I20"/>
    <mergeCell ref="B34:I34"/>
    <mergeCell ref="B41:I41"/>
    <mergeCell ref="A3:I3"/>
    <mergeCell ref="A4:I4"/>
    <mergeCell ref="A5:I5"/>
    <mergeCell ref="A6:I6"/>
    <mergeCell ref="A7:I7"/>
    <mergeCell ref="A8:I8"/>
    <mergeCell ref="A9:I9"/>
    <mergeCell ref="A10:I10"/>
  </mergeCells>
  <phoneticPr fontId="17" type="noConversion"/>
  <pageMargins left="0.75" right="0.75" top="0.75" bottom="0.75" header="0.5" footer="0.5"/>
  <pageSetup orientation="portrait" r:id="rId1"/>
  <headerFooter alignWithMargins="0"/>
  <rowBreaks count="8" manualBreakCount="8">
    <brk id="19" max="16383" man="1"/>
    <brk id="56" max="16383" man="1"/>
    <brk id="80" max="16383" man="1"/>
    <brk id="109" max="16383" man="1"/>
    <brk id="146" max="16383" man="1"/>
    <brk id="164" max="16383" man="1"/>
    <brk id="213" max="16383" man="1"/>
    <brk id="258" max="16383" man="1"/>
  </rowBreaks>
  <drawing r:id="rId2"/>
  <legacyDrawing r:id="rId3"/>
  <oleObjects>
    <mc:AlternateContent xmlns:mc="http://schemas.openxmlformats.org/markup-compatibility/2006">
      <mc:Choice Requires="x14">
        <oleObject progId="Word.Document.8" shapeId="12353" r:id="rId4">
          <objectPr defaultSize="0" r:id="rId5">
            <anchor moveWithCells="1">
              <from>
                <xdr:col>0</xdr:col>
                <xdr:colOff>257175</xdr:colOff>
                <xdr:row>315</xdr:row>
                <xdr:rowOff>142875</xdr:rowOff>
              </from>
              <to>
                <xdr:col>8</xdr:col>
                <xdr:colOff>561975</xdr:colOff>
                <xdr:row>367</xdr:row>
                <xdr:rowOff>19050</xdr:rowOff>
              </to>
            </anchor>
          </objectPr>
        </oleObject>
      </mc:Choice>
      <mc:Fallback>
        <oleObject progId="Word.Document.8" shapeId="12353"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1</xdr:col>
                    <xdr:colOff>295275</xdr:colOff>
                    <xdr:row>22</xdr:row>
                    <xdr:rowOff>0</xdr:rowOff>
                  </from>
                  <to>
                    <xdr:col>1</xdr:col>
                    <xdr:colOff>600075</xdr:colOff>
                    <xdr:row>23</xdr:row>
                    <xdr:rowOff>28575</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1</xdr:col>
                    <xdr:colOff>295275</xdr:colOff>
                    <xdr:row>21</xdr:row>
                    <xdr:rowOff>0</xdr:rowOff>
                  </from>
                  <to>
                    <xdr:col>1</xdr:col>
                    <xdr:colOff>600075</xdr:colOff>
                    <xdr:row>22</xdr:row>
                    <xdr:rowOff>28575</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1</xdr:col>
                    <xdr:colOff>295275</xdr:colOff>
                    <xdr:row>31</xdr:row>
                    <xdr:rowOff>0</xdr:rowOff>
                  </from>
                  <to>
                    <xdr:col>1</xdr:col>
                    <xdr:colOff>600075</xdr:colOff>
                    <xdr:row>32</xdr:row>
                    <xdr:rowOff>28575</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1</xdr:col>
                    <xdr:colOff>295275</xdr:colOff>
                    <xdr:row>30</xdr:row>
                    <xdr:rowOff>0</xdr:rowOff>
                  </from>
                  <to>
                    <xdr:col>1</xdr:col>
                    <xdr:colOff>600075</xdr:colOff>
                    <xdr:row>31</xdr:row>
                    <xdr:rowOff>28575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1</xdr:col>
                    <xdr:colOff>295275</xdr:colOff>
                    <xdr:row>38</xdr:row>
                    <xdr:rowOff>0</xdr:rowOff>
                  </from>
                  <to>
                    <xdr:col>1</xdr:col>
                    <xdr:colOff>600075</xdr:colOff>
                    <xdr:row>39</xdr:row>
                    <xdr:rowOff>28575</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1</xdr:col>
                    <xdr:colOff>295275</xdr:colOff>
                    <xdr:row>37</xdr:row>
                    <xdr:rowOff>0</xdr:rowOff>
                  </from>
                  <to>
                    <xdr:col>1</xdr:col>
                    <xdr:colOff>600075</xdr:colOff>
                    <xdr:row>38</xdr:row>
                    <xdr:rowOff>28575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1</xdr:col>
                    <xdr:colOff>295275</xdr:colOff>
                    <xdr:row>45</xdr:row>
                    <xdr:rowOff>0</xdr:rowOff>
                  </from>
                  <to>
                    <xdr:col>1</xdr:col>
                    <xdr:colOff>600075</xdr:colOff>
                    <xdr:row>46</xdr:row>
                    <xdr:rowOff>28575</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1</xdr:col>
                    <xdr:colOff>295275</xdr:colOff>
                    <xdr:row>44</xdr:row>
                    <xdr:rowOff>0</xdr:rowOff>
                  </from>
                  <to>
                    <xdr:col>1</xdr:col>
                    <xdr:colOff>600075</xdr:colOff>
                    <xdr:row>45</xdr:row>
                    <xdr:rowOff>28575</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1</xdr:col>
                    <xdr:colOff>295275</xdr:colOff>
                    <xdr:row>52</xdr:row>
                    <xdr:rowOff>0</xdr:rowOff>
                  </from>
                  <to>
                    <xdr:col>1</xdr:col>
                    <xdr:colOff>600075</xdr:colOff>
                    <xdr:row>53</xdr:row>
                    <xdr:rowOff>28575</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1</xdr:col>
                    <xdr:colOff>295275</xdr:colOff>
                    <xdr:row>51</xdr:row>
                    <xdr:rowOff>0</xdr:rowOff>
                  </from>
                  <to>
                    <xdr:col>1</xdr:col>
                    <xdr:colOff>600075</xdr:colOff>
                    <xdr:row>52</xdr:row>
                    <xdr:rowOff>28575</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xdr:col>
                    <xdr:colOff>295275</xdr:colOff>
                    <xdr:row>53</xdr:row>
                    <xdr:rowOff>0</xdr:rowOff>
                  </from>
                  <to>
                    <xdr:col>1</xdr:col>
                    <xdr:colOff>600075</xdr:colOff>
                    <xdr:row>54</xdr:row>
                    <xdr:rowOff>28575</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1</xdr:col>
                    <xdr:colOff>295275</xdr:colOff>
                    <xdr:row>54</xdr:row>
                    <xdr:rowOff>0</xdr:rowOff>
                  </from>
                  <to>
                    <xdr:col>1</xdr:col>
                    <xdr:colOff>600075</xdr:colOff>
                    <xdr:row>55</xdr:row>
                    <xdr:rowOff>28575</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1</xdr:col>
                    <xdr:colOff>295275</xdr:colOff>
                    <xdr:row>61</xdr:row>
                    <xdr:rowOff>0</xdr:rowOff>
                  </from>
                  <to>
                    <xdr:col>1</xdr:col>
                    <xdr:colOff>600075</xdr:colOff>
                    <xdr:row>62</xdr:row>
                    <xdr:rowOff>28575</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xdr:col>
                    <xdr:colOff>295275</xdr:colOff>
                    <xdr:row>60</xdr:row>
                    <xdr:rowOff>0</xdr:rowOff>
                  </from>
                  <to>
                    <xdr:col>1</xdr:col>
                    <xdr:colOff>600075</xdr:colOff>
                    <xdr:row>61</xdr:row>
                    <xdr:rowOff>28575</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1</xdr:col>
                    <xdr:colOff>295275</xdr:colOff>
                    <xdr:row>62</xdr:row>
                    <xdr:rowOff>0</xdr:rowOff>
                  </from>
                  <to>
                    <xdr:col>1</xdr:col>
                    <xdr:colOff>600075</xdr:colOff>
                    <xdr:row>63</xdr:row>
                    <xdr:rowOff>28575</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1</xdr:col>
                    <xdr:colOff>295275</xdr:colOff>
                    <xdr:row>66</xdr:row>
                    <xdr:rowOff>0</xdr:rowOff>
                  </from>
                  <to>
                    <xdr:col>1</xdr:col>
                    <xdr:colOff>600075</xdr:colOff>
                    <xdr:row>66</xdr:row>
                    <xdr:rowOff>219075</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1</xdr:col>
                    <xdr:colOff>295275</xdr:colOff>
                    <xdr:row>67</xdr:row>
                    <xdr:rowOff>9525</xdr:rowOff>
                  </from>
                  <to>
                    <xdr:col>1</xdr:col>
                    <xdr:colOff>600075</xdr:colOff>
                    <xdr:row>67</xdr:row>
                    <xdr:rowOff>228600</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1</xdr:col>
                    <xdr:colOff>295275</xdr:colOff>
                    <xdr:row>71</xdr:row>
                    <xdr:rowOff>0</xdr:rowOff>
                  </from>
                  <to>
                    <xdr:col>1</xdr:col>
                    <xdr:colOff>600075</xdr:colOff>
                    <xdr:row>71</xdr:row>
                    <xdr:rowOff>219075</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1</xdr:col>
                    <xdr:colOff>295275</xdr:colOff>
                    <xdr:row>72</xdr:row>
                    <xdr:rowOff>9525</xdr:rowOff>
                  </from>
                  <to>
                    <xdr:col>1</xdr:col>
                    <xdr:colOff>600075</xdr:colOff>
                    <xdr:row>72</xdr:row>
                    <xdr:rowOff>228600</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xdr:col>
                    <xdr:colOff>295275</xdr:colOff>
                    <xdr:row>85</xdr:row>
                    <xdr:rowOff>0</xdr:rowOff>
                  </from>
                  <to>
                    <xdr:col>1</xdr:col>
                    <xdr:colOff>600075</xdr:colOff>
                    <xdr:row>86</xdr:row>
                    <xdr:rowOff>28575</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1</xdr:col>
                    <xdr:colOff>295275</xdr:colOff>
                    <xdr:row>84</xdr:row>
                    <xdr:rowOff>0</xdr:rowOff>
                  </from>
                  <to>
                    <xdr:col>1</xdr:col>
                    <xdr:colOff>600075</xdr:colOff>
                    <xdr:row>85</xdr:row>
                    <xdr:rowOff>28575</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1</xdr:col>
                    <xdr:colOff>295275</xdr:colOff>
                    <xdr:row>86</xdr:row>
                    <xdr:rowOff>0</xdr:rowOff>
                  </from>
                  <to>
                    <xdr:col>1</xdr:col>
                    <xdr:colOff>600075</xdr:colOff>
                    <xdr:row>87</xdr:row>
                    <xdr:rowOff>28575</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1</xdr:col>
                    <xdr:colOff>295275</xdr:colOff>
                    <xdr:row>87</xdr:row>
                    <xdr:rowOff>0</xdr:rowOff>
                  </from>
                  <to>
                    <xdr:col>1</xdr:col>
                    <xdr:colOff>600075</xdr:colOff>
                    <xdr:row>88</xdr:row>
                    <xdr:rowOff>28575</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xdr:col>
                    <xdr:colOff>295275</xdr:colOff>
                    <xdr:row>93</xdr:row>
                    <xdr:rowOff>0</xdr:rowOff>
                  </from>
                  <to>
                    <xdr:col>1</xdr:col>
                    <xdr:colOff>600075</xdr:colOff>
                    <xdr:row>94</xdr:row>
                    <xdr:rowOff>28575</xdr:rowOff>
                  </to>
                </anchor>
              </controlPr>
            </control>
          </mc:Choice>
        </mc:AlternateContent>
        <mc:AlternateContent xmlns:mc="http://schemas.openxmlformats.org/markup-compatibility/2006">
          <mc:Choice Requires="x14">
            <control shapeId="12313" r:id="rId30" name="Check Box 25">
              <controlPr defaultSize="0" autoFill="0" autoLine="0" autoPict="0">
                <anchor moveWithCells="1">
                  <from>
                    <xdr:col>1</xdr:col>
                    <xdr:colOff>295275</xdr:colOff>
                    <xdr:row>94</xdr:row>
                    <xdr:rowOff>0</xdr:rowOff>
                  </from>
                  <to>
                    <xdr:col>1</xdr:col>
                    <xdr:colOff>600075</xdr:colOff>
                    <xdr:row>95</xdr:row>
                    <xdr:rowOff>28575</xdr:rowOff>
                  </to>
                </anchor>
              </controlPr>
            </control>
          </mc:Choice>
        </mc:AlternateContent>
        <mc:AlternateContent xmlns:mc="http://schemas.openxmlformats.org/markup-compatibility/2006">
          <mc:Choice Requires="x14">
            <control shapeId="12314" r:id="rId31" name="Check Box 26">
              <controlPr defaultSize="0" autoFill="0" autoLine="0" autoPict="0">
                <anchor moveWithCells="1">
                  <from>
                    <xdr:col>1</xdr:col>
                    <xdr:colOff>295275</xdr:colOff>
                    <xdr:row>95</xdr:row>
                    <xdr:rowOff>0</xdr:rowOff>
                  </from>
                  <to>
                    <xdr:col>1</xdr:col>
                    <xdr:colOff>600075</xdr:colOff>
                    <xdr:row>96</xdr:row>
                    <xdr:rowOff>28575</xdr:rowOff>
                  </to>
                </anchor>
              </controlPr>
            </control>
          </mc:Choice>
        </mc:AlternateContent>
        <mc:AlternateContent xmlns:mc="http://schemas.openxmlformats.org/markup-compatibility/2006">
          <mc:Choice Requires="x14">
            <control shapeId="12315" r:id="rId32" name="Check Box 27">
              <controlPr defaultSize="0" autoFill="0" autoLine="0" autoPict="0">
                <anchor moveWithCells="1">
                  <from>
                    <xdr:col>1</xdr:col>
                    <xdr:colOff>295275</xdr:colOff>
                    <xdr:row>105</xdr:row>
                    <xdr:rowOff>0</xdr:rowOff>
                  </from>
                  <to>
                    <xdr:col>1</xdr:col>
                    <xdr:colOff>600075</xdr:colOff>
                    <xdr:row>106</xdr:row>
                    <xdr:rowOff>28575</xdr:rowOff>
                  </to>
                </anchor>
              </controlPr>
            </control>
          </mc:Choice>
        </mc:AlternateContent>
        <mc:AlternateContent xmlns:mc="http://schemas.openxmlformats.org/markup-compatibility/2006">
          <mc:Choice Requires="x14">
            <control shapeId="12316" r:id="rId33" name="Check Box 28">
              <controlPr defaultSize="0" autoFill="0" autoLine="0" autoPict="0">
                <anchor moveWithCells="1">
                  <from>
                    <xdr:col>1</xdr:col>
                    <xdr:colOff>295275</xdr:colOff>
                    <xdr:row>105</xdr:row>
                    <xdr:rowOff>0</xdr:rowOff>
                  </from>
                  <to>
                    <xdr:col>1</xdr:col>
                    <xdr:colOff>600075</xdr:colOff>
                    <xdr:row>106</xdr:row>
                    <xdr:rowOff>28575</xdr:rowOff>
                  </to>
                </anchor>
              </controlPr>
            </control>
          </mc:Choice>
        </mc:AlternateContent>
        <mc:AlternateContent xmlns:mc="http://schemas.openxmlformats.org/markup-compatibility/2006">
          <mc:Choice Requires="x14">
            <control shapeId="12317" r:id="rId34" name="Check Box 29">
              <controlPr defaultSize="0" autoFill="0" autoLine="0" autoPict="0">
                <anchor moveWithCells="1">
                  <from>
                    <xdr:col>1</xdr:col>
                    <xdr:colOff>295275</xdr:colOff>
                    <xdr:row>106</xdr:row>
                    <xdr:rowOff>0</xdr:rowOff>
                  </from>
                  <to>
                    <xdr:col>1</xdr:col>
                    <xdr:colOff>600075</xdr:colOff>
                    <xdr:row>107</xdr:row>
                    <xdr:rowOff>28575</xdr:rowOff>
                  </to>
                </anchor>
              </controlPr>
            </control>
          </mc:Choice>
        </mc:AlternateContent>
        <mc:AlternateContent xmlns:mc="http://schemas.openxmlformats.org/markup-compatibility/2006">
          <mc:Choice Requires="x14">
            <control shapeId="12318" r:id="rId35" name="Check Box 30">
              <controlPr defaultSize="0" autoFill="0" autoLine="0" autoPict="0">
                <anchor moveWithCells="1">
                  <from>
                    <xdr:col>1</xdr:col>
                    <xdr:colOff>295275</xdr:colOff>
                    <xdr:row>107</xdr:row>
                    <xdr:rowOff>0</xdr:rowOff>
                  </from>
                  <to>
                    <xdr:col>1</xdr:col>
                    <xdr:colOff>600075</xdr:colOff>
                    <xdr:row>108</xdr:row>
                    <xdr:rowOff>28575</xdr:rowOff>
                  </to>
                </anchor>
              </controlPr>
            </control>
          </mc:Choice>
        </mc:AlternateContent>
        <mc:AlternateContent xmlns:mc="http://schemas.openxmlformats.org/markup-compatibility/2006">
          <mc:Choice Requires="x14">
            <control shapeId="12319" r:id="rId36" name="Check Box 31">
              <controlPr defaultSize="0" autoFill="0" autoLine="0" autoPict="0">
                <anchor moveWithCells="1">
                  <from>
                    <xdr:col>1</xdr:col>
                    <xdr:colOff>295275</xdr:colOff>
                    <xdr:row>114</xdr:row>
                    <xdr:rowOff>0</xdr:rowOff>
                  </from>
                  <to>
                    <xdr:col>1</xdr:col>
                    <xdr:colOff>600075</xdr:colOff>
                    <xdr:row>115</xdr:row>
                    <xdr:rowOff>28575</xdr:rowOff>
                  </to>
                </anchor>
              </controlPr>
            </control>
          </mc:Choice>
        </mc:AlternateContent>
        <mc:AlternateContent xmlns:mc="http://schemas.openxmlformats.org/markup-compatibility/2006">
          <mc:Choice Requires="x14">
            <control shapeId="12320" r:id="rId37" name="Check Box 32">
              <controlPr defaultSize="0" autoFill="0" autoLine="0" autoPict="0">
                <anchor moveWithCells="1">
                  <from>
                    <xdr:col>1</xdr:col>
                    <xdr:colOff>295275</xdr:colOff>
                    <xdr:row>113</xdr:row>
                    <xdr:rowOff>0</xdr:rowOff>
                  </from>
                  <to>
                    <xdr:col>1</xdr:col>
                    <xdr:colOff>600075</xdr:colOff>
                    <xdr:row>114</xdr:row>
                    <xdr:rowOff>28575</xdr:rowOff>
                  </to>
                </anchor>
              </controlPr>
            </control>
          </mc:Choice>
        </mc:AlternateContent>
        <mc:AlternateContent xmlns:mc="http://schemas.openxmlformats.org/markup-compatibility/2006">
          <mc:Choice Requires="x14">
            <control shapeId="12321" r:id="rId38" name="Check Box 33">
              <controlPr defaultSize="0" autoFill="0" autoLine="0" autoPict="0">
                <anchor moveWithCells="1">
                  <from>
                    <xdr:col>1</xdr:col>
                    <xdr:colOff>295275</xdr:colOff>
                    <xdr:row>115</xdr:row>
                    <xdr:rowOff>0</xdr:rowOff>
                  </from>
                  <to>
                    <xdr:col>1</xdr:col>
                    <xdr:colOff>600075</xdr:colOff>
                    <xdr:row>116</xdr:row>
                    <xdr:rowOff>28575</xdr:rowOff>
                  </to>
                </anchor>
              </controlPr>
            </control>
          </mc:Choice>
        </mc:AlternateContent>
        <mc:AlternateContent xmlns:mc="http://schemas.openxmlformats.org/markup-compatibility/2006">
          <mc:Choice Requires="x14">
            <control shapeId="12322" r:id="rId39" name="Check Box 34">
              <controlPr defaultSize="0" autoFill="0" autoLine="0" autoPict="0">
                <anchor moveWithCells="1">
                  <from>
                    <xdr:col>1</xdr:col>
                    <xdr:colOff>295275</xdr:colOff>
                    <xdr:row>122</xdr:row>
                    <xdr:rowOff>0</xdr:rowOff>
                  </from>
                  <to>
                    <xdr:col>1</xdr:col>
                    <xdr:colOff>600075</xdr:colOff>
                    <xdr:row>123</xdr:row>
                    <xdr:rowOff>28575</xdr:rowOff>
                  </to>
                </anchor>
              </controlPr>
            </control>
          </mc:Choice>
        </mc:AlternateContent>
        <mc:AlternateContent xmlns:mc="http://schemas.openxmlformats.org/markup-compatibility/2006">
          <mc:Choice Requires="x14">
            <control shapeId="12323" r:id="rId40" name="Check Box 35">
              <controlPr defaultSize="0" autoFill="0" autoLine="0" autoPict="0">
                <anchor moveWithCells="1">
                  <from>
                    <xdr:col>1</xdr:col>
                    <xdr:colOff>295275</xdr:colOff>
                    <xdr:row>121</xdr:row>
                    <xdr:rowOff>0</xdr:rowOff>
                  </from>
                  <to>
                    <xdr:col>1</xdr:col>
                    <xdr:colOff>600075</xdr:colOff>
                    <xdr:row>122</xdr:row>
                    <xdr:rowOff>28575</xdr:rowOff>
                  </to>
                </anchor>
              </controlPr>
            </control>
          </mc:Choice>
        </mc:AlternateContent>
        <mc:AlternateContent xmlns:mc="http://schemas.openxmlformats.org/markup-compatibility/2006">
          <mc:Choice Requires="x14">
            <control shapeId="12324" r:id="rId41" name="Check Box 36">
              <controlPr defaultSize="0" autoFill="0" autoLine="0" autoPict="0">
                <anchor moveWithCells="1">
                  <from>
                    <xdr:col>1</xdr:col>
                    <xdr:colOff>295275</xdr:colOff>
                    <xdr:row>123</xdr:row>
                    <xdr:rowOff>0</xdr:rowOff>
                  </from>
                  <to>
                    <xdr:col>1</xdr:col>
                    <xdr:colOff>600075</xdr:colOff>
                    <xdr:row>124</xdr:row>
                    <xdr:rowOff>28575</xdr:rowOff>
                  </to>
                </anchor>
              </controlPr>
            </control>
          </mc:Choice>
        </mc:AlternateContent>
        <mc:AlternateContent xmlns:mc="http://schemas.openxmlformats.org/markup-compatibility/2006">
          <mc:Choice Requires="x14">
            <control shapeId="12325" r:id="rId42" name="Check Box 37">
              <controlPr defaultSize="0" autoFill="0" autoLine="0" autoPict="0">
                <anchor moveWithCells="1">
                  <from>
                    <xdr:col>1</xdr:col>
                    <xdr:colOff>295275</xdr:colOff>
                    <xdr:row>132</xdr:row>
                    <xdr:rowOff>0</xdr:rowOff>
                  </from>
                  <to>
                    <xdr:col>1</xdr:col>
                    <xdr:colOff>600075</xdr:colOff>
                    <xdr:row>133</xdr:row>
                    <xdr:rowOff>28575</xdr:rowOff>
                  </to>
                </anchor>
              </controlPr>
            </control>
          </mc:Choice>
        </mc:AlternateContent>
        <mc:AlternateContent xmlns:mc="http://schemas.openxmlformats.org/markup-compatibility/2006">
          <mc:Choice Requires="x14">
            <control shapeId="12326" r:id="rId43" name="Check Box 38">
              <controlPr defaultSize="0" autoFill="0" autoLine="0" autoPict="0">
                <anchor moveWithCells="1">
                  <from>
                    <xdr:col>1</xdr:col>
                    <xdr:colOff>295275</xdr:colOff>
                    <xdr:row>131</xdr:row>
                    <xdr:rowOff>0</xdr:rowOff>
                  </from>
                  <to>
                    <xdr:col>1</xdr:col>
                    <xdr:colOff>600075</xdr:colOff>
                    <xdr:row>132</xdr:row>
                    <xdr:rowOff>28575</xdr:rowOff>
                  </to>
                </anchor>
              </controlPr>
            </control>
          </mc:Choice>
        </mc:AlternateContent>
        <mc:AlternateContent xmlns:mc="http://schemas.openxmlformats.org/markup-compatibility/2006">
          <mc:Choice Requires="x14">
            <control shapeId="12327" r:id="rId44" name="Check Box 39">
              <controlPr defaultSize="0" autoFill="0" autoLine="0" autoPict="0">
                <anchor moveWithCells="1">
                  <from>
                    <xdr:col>1</xdr:col>
                    <xdr:colOff>295275</xdr:colOff>
                    <xdr:row>137</xdr:row>
                    <xdr:rowOff>0</xdr:rowOff>
                  </from>
                  <to>
                    <xdr:col>1</xdr:col>
                    <xdr:colOff>600075</xdr:colOff>
                    <xdr:row>138</xdr:row>
                    <xdr:rowOff>28575</xdr:rowOff>
                  </to>
                </anchor>
              </controlPr>
            </control>
          </mc:Choice>
        </mc:AlternateContent>
        <mc:AlternateContent xmlns:mc="http://schemas.openxmlformats.org/markup-compatibility/2006">
          <mc:Choice Requires="x14">
            <control shapeId="12328" r:id="rId45" name="Check Box 40">
              <controlPr defaultSize="0" autoFill="0" autoLine="0" autoPict="0">
                <anchor moveWithCells="1">
                  <from>
                    <xdr:col>1</xdr:col>
                    <xdr:colOff>295275</xdr:colOff>
                    <xdr:row>143</xdr:row>
                    <xdr:rowOff>0</xdr:rowOff>
                  </from>
                  <to>
                    <xdr:col>1</xdr:col>
                    <xdr:colOff>600075</xdr:colOff>
                    <xdr:row>144</xdr:row>
                    <xdr:rowOff>28575</xdr:rowOff>
                  </to>
                </anchor>
              </controlPr>
            </control>
          </mc:Choice>
        </mc:AlternateContent>
        <mc:AlternateContent xmlns:mc="http://schemas.openxmlformats.org/markup-compatibility/2006">
          <mc:Choice Requires="x14">
            <control shapeId="12329" r:id="rId46" name="Check Box 41">
              <controlPr defaultSize="0" autoFill="0" autoLine="0" autoPict="0">
                <anchor moveWithCells="1">
                  <from>
                    <xdr:col>1</xdr:col>
                    <xdr:colOff>295275</xdr:colOff>
                    <xdr:row>142</xdr:row>
                    <xdr:rowOff>0</xdr:rowOff>
                  </from>
                  <to>
                    <xdr:col>1</xdr:col>
                    <xdr:colOff>600075</xdr:colOff>
                    <xdr:row>143</xdr:row>
                    <xdr:rowOff>28575</xdr:rowOff>
                  </to>
                </anchor>
              </controlPr>
            </control>
          </mc:Choice>
        </mc:AlternateContent>
        <mc:AlternateContent xmlns:mc="http://schemas.openxmlformats.org/markup-compatibility/2006">
          <mc:Choice Requires="x14">
            <control shapeId="12330" r:id="rId47" name="Check Box 42">
              <controlPr defaultSize="0" autoFill="0" autoLine="0" autoPict="0">
                <anchor moveWithCells="1">
                  <from>
                    <xdr:col>1</xdr:col>
                    <xdr:colOff>295275</xdr:colOff>
                    <xdr:row>144</xdr:row>
                    <xdr:rowOff>0</xdr:rowOff>
                  </from>
                  <to>
                    <xdr:col>1</xdr:col>
                    <xdr:colOff>600075</xdr:colOff>
                    <xdr:row>145</xdr:row>
                    <xdr:rowOff>28575</xdr:rowOff>
                  </to>
                </anchor>
              </controlPr>
            </control>
          </mc:Choice>
        </mc:AlternateContent>
        <mc:AlternateContent xmlns:mc="http://schemas.openxmlformats.org/markup-compatibility/2006">
          <mc:Choice Requires="x14">
            <control shapeId="12331" r:id="rId48" name="Check Box 43">
              <controlPr defaultSize="0" autoFill="0" autoLine="0" autoPict="0">
                <anchor moveWithCells="1">
                  <from>
                    <xdr:col>1</xdr:col>
                    <xdr:colOff>295275</xdr:colOff>
                    <xdr:row>150</xdr:row>
                    <xdr:rowOff>0</xdr:rowOff>
                  </from>
                  <to>
                    <xdr:col>1</xdr:col>
                    <xdr:colOff>600075</xdr:colOff>
                    <xdr:row>151</xdr:row>
                    <xdr:rowOff>28575</xdr:rowOff>
                  </to>
                </anchor>
              </controlPr>
            </control>
          </mc:Choice>
        </mc:AlternateContent>
        <mc:AlternateContent xmlns:mc="http://schemas.openxmlformats.org/markup-compatibility/2006">
          <mc:Choice Requires="x14">
            <control shapeId="12332" r:id="rId49" name="Check Box 44">
              <controlPr defaultSize="0" autoFill="0" autoLine="0" autoPict="0">
                <anchor moveWithCells="1">
                  <from>
                    <xdr:col>1</xdr:col>
                    <xdr:colOff>295275</xdr:colOff>
                    <xdr:row>151</xdr:row>
                    <xdr:rowOff>0</xdr:rowOff>
                  </from>
                  <to>
                    <xdr:col>1</xdr:col>
                    <xdr:colOff>600075</xdr:colOff>
                    <xdr:row>152</xdr:row>
                    <xdr:rowOff>28575</xdr:rowOff>
                  </to>
                </anchor>
              </controlPr>
            </control>
          </mc:Choice>
        </mc:AlternateContent>
        <mc:AlternateContent xmlns:mc="http://schemas.openxmlformats.org/markup-compatibility/2006">
          <mc:Choice Requires="x14">
            <control shapeId="12333" r:id="rId50" name="Check Box 45">
              <controlPr defaultSize="0" autoFill="0" autoLine="0" autoPict="0">
                <anchor moveWithCells="1">
                  <from>
                    <xdr:col>5</xdr:col>
                    <xdr:colOff>200025</xdr:colOff>
                    <xdr:row>171</xdr:row>
                    <xdr:rowOff>47625</xdr:rowOff>
                  </from>
                  <to>
                    <xdr:col>5</xdr:col>
                    <xdr:colOff>504825</xdr:colOff>
                    <xdr:row>172</xdr:row>
                    <xdr:rowOff>104775</xdr:rowOff>
                  </to>
                </anchor>
              </controlPr>
            </control>
          </mc:Choice>
        </mc:AlternateContent>
        <mc:AlternateContent xmlns:mc="http://schemas.openxmlformats.org/markup-compatibility/2006">
          <mc:Choice Requires="x14">
            <control shapeId="12334" r:id="rId51" name="Check Box 46">
              <controlPr defaultSize="0" autoFill="0" autoLine="0" autoPict="0">
                <anchor moveWithCells="1">
                  <from>
                    <xdr:col>6</xdr:col>
                    <xdr:colOff>200025</xdr:colOff>
                    <xdr:row>171</xdr:row>
                    <xdr:rowOff>47625</xdr:rowOff>
                  </from>
                  <to>
                    <xdr:col>6</xdr:col>
                    <xdr:colOff>504825</xdr:colOff>
                    <xdr:row>172</xdr:row>
                    <xdr:rowOff>104775</xdr:rowOff>
                  </to>
                </anchor>
              </controlPr>
            </control>
          </mc:Choice>
        </mc:AlternateContent>
        <mc:AlternateContent xmlns:mc="http://schemas.openxmlformats.org/markup-compatibility/2006">
          <mc:Choice Requires="x14">
            <control shapeId="12335" r:id="rId52" name="Check Box 47">
              <controlPr defaultSize="0" autoFill="0" autoLine="0" autoPict="0">
                <anchor moveWithCells="1">
                  <from>
                    <xdr:col>7</xdr:col>
                    <xdr:colOff>200025</xdr:colOff>
                    <xdr:row>171</xdr:row>
                    <xdr:rowOff>47625</xdr:rowOff>
                  </from>
                  <to>
                    <xdr:col>7</xdr:col>
                    <xdr:colOff>504825</xdr:colOff>
                    <xdr:row>172</xdr:row>
                    <xdr:rowOff>104775</xdr:rowOff>
                  </to>
                </anchor>
              </controlPr>
            </control>
          </mc:Choice>
        </mc:AlternateContent>
        <mc:AlternateContent xmlns:mc="http://schemas.openxmlformats.org/markup-compatibility/2006">
          <mc:Choice Requires="x14">
            <control shapeId="12336" r:id="rId53" name="Check Box 48">
              <controlPr defaultSize="0" autoFill="0" autoLine="0" autoPict="0">
                <anchor moveWithCells="1">
                  <from>
                    <xdr:col>8</xdr:col>
                    <xdr:colOff>200025</xdr:colOff>
                    <xdr:row>171</xdr:row>
                    <xdr:rowOff>47625</xdr:rowOff>
                  </from>
                  <to>
                    <xdr:col>8</xdr:col>
                    <xdr:colOff>504825</xdr:colOff>
                    <xdr:row>172</xdr:row>
                    <xdr:rowOff>104775</xdr:rowOff>
                  </to>
                </anchor>
              </controlPr>
            </control>
          </mc:Choice>
        </mc:AlternateContent>
        <mc:AlternateContent xmlns:mc="http://schemas.openxmlformats.org/markup-compatibility/2006">
          <mc:Choice Requires="x14">
            <control shapeId="12337" r:id="rId54" name="Check Box 49">
              <controlPr defaultSize="0" autoFill="0" autoLine="0" autoPict="0">
                <anchor moveWithCells="1">
                  <from>
                    <xdr:col>5</xdr:col>
                    <xdr:colOff>200025</xdr:colOff>
                    <xdr:row>180</xdr:row>
                    <xdr:rowOff>47625</xdr:rowOff>
                  </from>
                  <to>
                    <xdr:col>5</xdr:col>
                    <xdr:colOff>504825</xdr:colOff>
                    <xdr:row>181</xdr:row>
                    <xdr:rowOff>104775</xdr:rowOff>
                  </to>
                </anchor>
              </controlPr>
            </control>
          </mc:Choice>
        </mc:AlternateContent>
        <mc:AlternateContent xmlns:mc="http://schemas.openxmlformats.org/markup-compatibility/2006">
          <mc:Choice Requires="x14">
            <control shapeId="12338" r:id="rId55" name="Check Box 50">
              <controlPr defaultSize="0" autoFill="0" autoLine="0" autoPict="0">
                <anchor moveWithCells="1">
                  <from>
                    <xdr:col>6</xdr:col>
                    <xdr:colOff>200025</xdr:colOff>
                    <xdr:row>180</xdr:row>
                    <xdr:rowOff>47625</xdr:rowOff>
                  </from>
                  <to>
                    <xdr:col>6</xdr:col>
                    <xdr:colOff>504825</xdr:colOff>
                    <xdr:row>181</xdr:row>
                    <xdr:rowOff>104775</xdr:rowOff>
                  </to>
                </anchor>
              </controlPr>
            </control>
          </mc:Choice>
        </mc:AlternateContent>
        <mc:AlternateContent xmlns:mc="http://schemas.openxmlformats.org/markup-compatibility/2006">
          <mc:Choice Requires="x14">
            <control shapeId="12339" r:id="rId56" name="Check Box 51">
              <controlPr defaultSize="0" autoFill="0" autoLine="0" autoPict="0">
                <anchor moveWithCells="1">
                  <from>
                    <xdr:col>7</xdr:col>
                    <xdr:colOff>200025</xdr:colOff>
                    <xdr:row>180</xdr:row>
                    <xdr:rowOff>47625</xdr:rowOff>
                  </from>
                  <to>
                    <xdr:col>7</xdr:col>
                    <xdr:colOff>504825</xdr:colOff>
                    <xdr:row>181</xdr:row>
                    <xdr:rowOff>104775</xdr:rowOff>
                  </to>
                </anchor>
              </controlPr>
            </control>
          </mc:Choice>
        </mc:AlternateContent>
        <mc:AlternateContent xmlns:mc="http://schemas.openxmlformats.org/markup-compatibility/2006">
          <mc:Choice Requires="x14">
            <control shapeId="12340" r:id="rId57" name="Check Box 52">
              <controlPr defaultSize="0" autoFill="0" autoLine="0" autoPict="0">
                <anchor moveWithCells="1">
                  <from>
                    <xdr:col>8</xdr:col>
                    <xdr:colOff>200025</xdr:colOff>
                    <xdr:row>180</xdr:row>
                    <xdr:rowOff>47625</xdr:rowOff>
                  </from>
                  <to>
                    <xdr:col>8</xdr:col>
                    <xdr:colOff>504825</xdr:colOff>
                    <xdr:row>181</xdr:row>
                    <xdr:rowOff>104775</xdr:rowOff>
                  </to>
                </anchor>
              </controlPr>
            </control>
          </mc:Choice>
        </mc:AlternateContent>
        <mc:AlternateContent xmlns:mc="http://schemas.openxmlformats.org/markup-compatibility/2006">
          <mc:Choice Requires="x14">
            <control shapeId="12341" r:id="rId58" name="Check Box 53">
              <controlPr defaultSize="0" autoFill="0" autoLine="0" autoPict="0">
                <anchor moveWithCells="1">
                  <from>
                    <xdr:col>5</xdr:col>
                    <xdr:colOff>200025</xdr:colOff>
                    <xdr:row>189</xdr:row>
                    <xdr:rowOff>47625</xdr:rowOff>
                  </from>
                  <to>
                    <xdr:col>5</xdr:col>
                    <xdr:colOff>504825</xdr:colOff>
                    <xdr:row>190</xdr:row>
                    <xdr:rowOff>104775</xdr:rowOff>
                  </to>
                </anchor>
              </controlPr>
            </control>
          </mc:Choice>
        </mc:AlternateContent>
        <mc:AlternateContent xmlns:mc="http://schemas.openxmlformats.org/markup-compatibility/2006">
          <mc:Choice Requires="x14">
            <control shapeId="12342" r:id="rId59" name="Check Box 54">
              <controlPr defaultSize="0" autoFill="0" autoLine="0" autoPict="0">
                <anchor moveWithCells="1">
                  <from>
                    <xdr:col>6</xdr:col>
                    <xdr:colOff>200025</xdr:colOff>
                    <xdr:row>189</xdr:row>
                    <xdr:rowOff>47625</xdr:rowOff>
                  </from>
                  <to>
                    <xdr:col>6</xdr:col>
                    <xdr:colOff>504825</xdr:colOff>
                    <xdr:row>190</xdr:row>
                    <xdr:rowOff>104775</xdr:rowOff>
                  </to>
                </anchor>
              </controlPr>
            </control>
          </mc:Choice>
        </mc:AlternateContent>
        <mc:AlternateContent xmlns:mc="http://schemas.openxmlformats.org/markup-compatibility/2006">
          <mc:Choice Requires="x14">
            <control shapeId="12343" r:id="rId60" name="Check Box 55">
              <controlPr defaultSize="0" autoFill="0" autoLine="0" autoPict="0">
                <anchor moveWithCells="1">
                  <from>
                    <xdr:col>7</xdr:col>
                    <xdr:colOff>200025</xdr:colOff>
                    <xdr:row>189</xdr:row>
                    <xdr:rowOff>47625</xdr:rowOff>
                  </from>
                  <to>
                    <xdr:col>7</xdr:col>
                    <xdr:colOff>504825</xdr:colOff>
                    <xdr:row>190</xdr:row>
                    <xdr:rowOff>104775</xdr:rowOff>
                  </to>
                </anchor>
              </controlPr>
            </control>
          </mc:Choice>
        </mc:AlternateContent>
        <mc:AlternateContent xmlns:mc="http://schemas.openxmlformats.org/markup-compatibility/2006">
          <mc:Choice Requires="x14">
            <control shapeId="12344" r:id="rId61" name="Check Box 56">
              <controlPr defaultSize="0" autoFill="0" autoLine="0" autoPict="0">
                <anchor moveWithCells="1">
                  <from>
                    <xdr:col>8</xdr:col>
                    <xdr:colOff>200025</xdr:colOff>
                    <xdr:row>189</xdr:row>
                    <xdr:rowOff>47625</xdr:rowOff>
                  </from>
                  <to>
                    <xdr:col>8</xdr:col>
                    <xdr:colOff>504825</xdr:colOff>
                    <xdr:row>190</xdr:row>
                    <xdr:rowOff>104775</xdr:rowOff>
                  </to>
                </anchor>
              </controlPr>
            </control>
          </mc:Choice>
        </mc:AlternateContent>
        <mc:AlternateContent xmlns:mc="http://schemas.openxmlformats.org/markup-compatibility/2006">
          <mc:Choice Requires="x14">
            <control shapeId="12345" r:id="rId62" name="Check Box 57">
              <controlPr defaultSize="0" autoFill="0" autoLine="0" autoPict="0">
                <anchor moveWithCells="1">
                  <from>
                    <xdr:col>5</xdr:col>
                    <xdr:colOff>200025</xdr:colOff>
                    <xdr:row>198</xdr:row>
                    <xdr:rowOff>47625</xdr:rowOff>
                  </from>
                  <to>
                    <xdr:col>5</xdr:col>
                    <xdr:colOff>504825</xdr:colOff>
                    <xdr:row>199</xdr:row>
                    <xdr:rowOff>104775</xdr:rowOff>
                  </to>
                </anchor>
              </controlPr>
            </control>
          </mc:Choice>
        </mc:AlternateContent>
        <mc:AlternateContent xmlns:mc="http://schemas.openxmlformats.org/markup-compatibility/2006">
          <mc:Choice Requires="x14">
            <control shapeId="12346" r:id="rId63" name="Check Box 58">
              <controlPr defaultSize="0" autoFill="0" autoLine="0" autoPict="0">
                <anchor moveWithCells="1">
                  <from>
                    <xdr:col>6</xdr:col>
                    <xdr:colOff>200025</xdr:colOff>
                    <xdr:row>198</xdr:row>
                    <xdr:rowOff>47625</xdr:rowOff>
                  </from>
                  <to>
                    <xdr:col>6</xdr:col>
                    <xdr:colOff>504825</xdr:colOff>
                    <xdr:row>199</xdr:row>
                    <xdr:rowOff>104775</xdr:rowOff>
                  </to>
                </anchor>
              </controlPr>
            </control>
          </mc:Choice>
        </mc:AlternateContent>
        <mc:AlternateContent xmlns:mc="http://schemas.openxmlformats.org/markup-compatibility/2006">
          <mc:Choice Requires="x14">
            <control shapeId="12347" r:id="rId64" name="Check Box 59">
              <controlPr defaultSize="0" autoFill="0" autoLine="0" autoPict="0">
                <anchor moveWithCells="1">
                  <from>
                    <xdr:col>7</xdr:col>
                    <xdr:colOff>200025</xdr:colOff>
                    <xdr:row>198</xdr:row>
                    <xdr:rowOff>47625</xdr:rowOff>
                  </from>
                  <to>
                    <xdr:col>7</xdr:col>
                    <xdr:colOff>504825</xdr:colOff>
                    <xdr:row>199</xdr:row>
                    <xdr:rowOff>104775</xdr:rowOff>
                  </to>
                </anchor>
              </controlPr>
            </control>
          </mc:Choice>
        </mc:AlternateContent>
        <mc:AlternateContent xmlns:mc="http://schemas.openxmlformats.org/markup-compatibility/2006">
          <mc:Choice Requires="x14">
            <control shapeId="12348" r:id="rId65" name="Check Box 60">
              <controlPr defaultSize="0" autoFill="0" autoLine="0" autoPict="0">
                <anchor moveWithCells="1">
                  <from>
                    <xdr:col>8</xdr:col>
                    <xdr:colOff>200025</xdr:colOff>
                    <xdr:row>198</xdr:row>
                    <xdr:rowOff>47625</xdr:rowOff>
                  </from>
                  <to>
                    <xdr:col>8</xdr:col>
                    <xdr:colOff>504825</xdr:colOff>
                    <xdr:row>199</xdr:row>
                    <xdr:rowOff>104775</xdr:rowOff>
                  </to>
                </anchor>
              </controlPr>
            </control>
          </mc:Choice>
        </mc:AlternateContent>
        <mc:AlternateContent xmlns:mc="http://schemas.openxmlformats.org/markup-compatibility/2006">
          <mc:Choice Requires="x14">
            <control shapeId="12349" r:id="rId66" name="Check Box 61">
              <controlPr defaultSize="0" autoFill="0" autoLine="0" autoPict="0">
                <anchor moveWithCells="1">
                  <from>
                    <xdr:col>5</xdr:col>
                    <xdr:colOff>200025</xdr:colOff>
                    <xdr:row>207</xdr:row>
                    <xdr:rowOff>47625</xdr:rowOff>
                  </from>
                  <to>
                    <xdr:col>5</xdr:col>
                    <xdr:colOff>504825</xdr:colOff>
                    <xdr:row>208</xdr:row>
                    <xdr:rowOff>104775</xdr:rowOff>
                  </to>
                </anchor>
              </controlPr>
            </control>
          </mc:Choice>
        </mc:AlternateContent>
        <mc:AlternateContent xmlns:mc="http://schemas.openxmlformats.org/markup-compatibility/2006">
          <mc:Choice Requires="x14">
            <control shapeId="12350" r:id="rId67" name="Check Box 62">
              <controlPr defaultSize="0" autoFill="0" autoLine="0" autoPict="0">
                <anchor moveWithCells="1">
                  <from>
                    <xdr:col>6</xdr:col>
                    <xdr:colOff>200025</xdr:colOff>
                    <xdr:row>207</xdr:row>
                    <xdr:rowOff>47625</xdr:rowOff>
                  </from>
                  <to>
                    <xdr:col>6</xdr:col>
                    <xdr:colOff>504825</xdr:colOff>
                    <xdr:row>208</xdr:row>
                    <xdr:rowOff>104775</xdr:rowOff>
                  </to>
                </anchor>
              </controlPr>
            </control>
          </mc:Choice>
        </mc:AlternateContent>
        <mc:AlternateContent xmlns:mc="http://schemas.openxmlformats.org/markup-compatibility/2006">
          <mc:Choice Requires="x14">
            <control shapeId="12351" r:id="rId68" name="Check Box 63">
              <controlPr defaultSize="0" autoFill="0" autoLine="0" autoPict="0">
                <anchor moveWithCells="1">
                  <from>
                    <xdr:col>7</xdr:col>
                    <xdr:colOff>200025</xdr:colOff>
                    <xdr:row>207</xdr:row>
                    <xdr:rowOff>47625</xdr:rowOff>
                  </from>
                  <to>
                    <xdr:col>7</xdr:col>
                    <xdr:colOff>504825</xdr:colOff>
                    <xdr:row>208</xdr:row>
                    <xdr:rowOff>104775</xdr:rowOff>
                  </to>
                </anchor>
              </controlPr>
            </control>
          </mc:Choice>
        </mc:AlternateContent>
        <mc:AlternateContent xmlns:mc="http://schemas.openxmlformats.org/markup-compatibility/2006">
          <mc:Choice Requires="x14">
            <control shapeId="12352" r:id="rId69" name="Check Box 64">
              <controlPr defaultSize="0" autoFill="0" autoLine="0" autoPict="0">
                <anchor moveWithCells="1">
                  <from>
                    <xdr:col>8</xdr:col>
                    <xdr:colOff>200025</xdr:colOff>
                    <xdr:row>207</xdr:row>
                    <xdr:rowOff>47625</xdr:rowOff>
                  </from>
                  <to>
                    <xdr:col>8</xdr:col>
                    <xdr:colOff>504825</xdr:colOff>
                    <xdr:row>208</xdr:row>
                    <xdr:rowOff>104775</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5</xdr:col>
                    <xdr:colOff>200025</xdr:colOff>
                    <xdr:row>216</xdr:row>
                    <xdr:rowOff>47625</xdr:rowOff>
                  </from>
                  <to>
                    <xdr:col>5</xdr:col>
                    <xdr:colOff>504825</xdr:colOff>
                    <xdr:row>217</xdr:row>
                    <xdr:rowOff>104775</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6</xdr:col>
                    <xdr:colOff>200025</xdr:colOff>
                    <xdr:row>216</xdr:row>
                    <xdr:rowOff>47625</xdr:rowOff>
                  </from>
                  <to>
                    <xdr:col>6</xdr:col>
                    <xdr:colOff>504825</xdr:colOff>
                    <xdr:row>217</xdr:row>
                    <xdr:rowOff>104775</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7</xdr:col>
                    <xdr:colOff>200025</xdr:colOff>
                    <xdr:row>216</xdr:row>
                    <xdr:rowOff>47625</xdr:rowOff>
                  </from>
                  <to>
                    <xdr:col>7</xdr:col>
                    <xdr:colOff>504825</xdr:colOff>
                    <xdr:row>217</xdr:row>
                    <xdr:rowOff>104775</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8</xdr:col>
                    <xdr:colOff>200025</xdr:colOff>
                    <xdr:row>216</xdr:row>
                    <xdr:rowOff>47625</xdr:rowOff>
                  </from>
                  <to>
                    <xdr:col>8</xdr:col>
                    <xdr:colOff>504825</xdr:colOff>
                    <xdr:row>217</xdr:row>
                    <xdr:rowOff>104775</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5</xdr:col>
                    <xdr:colOff>200025</xdr:colOff>
                    <xdr:row>225</xdr:row>
                    <xdr:rowOff>47625</xdr:rowOff>
                  </from>
                  <to>
                    <xdr:col>5</xdr:col>
                    <xdr:colOff>504825</xdr:colOff>
                    <xdr:row>226</xdr:row>
                    <xdr:rowOff>104775</xdr:rowOff>
                  </to>
                </anchor>
              </controlPr>
            </control>
          </mc:Choice>
        </mc:AlternateContent>
        <mc:AlternateContent xmlns:mc="http://schemas.openxmlformats.org/markup-compatibility/2006">
          <mc:Choice Requires="x14">
            <control shapeId="12359" r:id="rId75" name="Check Box 71">
              <controlPr defaultSize="0" autoFill="0" autoLine="0" autoPict="0">
                <anchor moveWithCells="1">
                  <from>
                    <xdr:col>6</xdr:col>
                    <xdr:colOff>200025</xdr:colOff>
                    <xdr:row>225</xdr:row>
                    <xdr:rowOff>47625</xdr:rowOff>
                  </from>
                  <to>
                    <xdr:col>6</xdr:col>
                    <xdr:colOff>504825</xdr:colOff>
                    <xdr:row>226</xdr:row>
                    <xdr:rowOff>104775</xdr:rowOff>
                  </to>
                </anchor>
              </controlPr>
            </control>
          </mc:Choice>
        </mc:AlternateContent>
        <mc:AlternateContent xmlns:mc="http://schemas.openxmlformats.org/markup-compatibility/2006">
          <mc:Choice Requires="x14">
            <control shapeId="12360" r:id="rId76" name="Check Box 72">
              <controlPr defaultSize="0" autoFill="0" autoLine="0" autoPict="0">
                <anchor moveWithCells="1">
                  <from>
                    <xdr:col>7</xdr:col>
                    <xdr:colOff>200025</xdr:colOff>
                    <xdr:row>225</xdr:row>
                    <xdr:rowOff>47625</xdr:rowOff>
                  </from>
                  <to>
                    <xdr:col>7</xdr:col>
                    <xdr:colOff>504825</xdr:colOff>
                    <xdr:row>226</xdr:row>
                    <xdr:rowOff>104775</xdr:rowOff>
                  </to>
                </anchor>
              </controlPr>
            </control>
          </mc:Choice>
        </mc:AlternateContent>
        <mc:AlternateContent xmlns:mc="http://schemas.openxmlformats.org/markup-compatibility/2006">
          <mc:Choice Requires="x14">
            <control shapeId="12361" r:id="rId77" name="Check Box 73">
              <controlPr defaultSize="0" autoFill="0" autoLine="0" autoPict="0">
                <anchor moveWithCells="1">
                  <from>
                    <xdr:col>8</xdr:col>
                    <xdr:colOff>200025</xdr:colOff>
                    <xdr:row>225</xdr:row>
                    <xdr:rowOff>47625</xdr:rowOff>
                  </from>
                  <to>
                    <xdr:col>8</xdr:col>
                    <xdr:colOff>504825</xdr:colOff>
                    <xdr:row>226</xdr:row>
                    <xdr:rowOff>104775</xdr:rowOff>
                  </to>
                </anchor>
              </controlPr>
            </control>
          </mc:Choice>
        </mc:AlternateContent>
        <mc:AlternateContent xmlns:mc="http://schemas.openxmlformats.org/markup-compatibility/2006">
          <mc:Choice Requires="x14">
            <control shapeId="12362" r:id="rId78" name="Check Box 74">
              <controlPr defaultSize="0" autoFill="0" autoLine="0" autoPict="0">
                <anchor moveWithCells="1">
                  <from>
                    <xdr:col>5</xdr:col>
                    <xdr:colOff>200025</xdr:colOff>
                    <xdr:row>234</xdr:row>
                    <xdr:rowOff>47625</xdr:rowOff>
                  </from>
                  <to>
                    <xdr:col>5</xdr:col>
                    <xdr:colOff>504825</xdr:colOff>
                    <xdr:row>235</xdr:row>
                    <xdr:rowOff>104775</xdr:rowOff>
                  </to>
                </anchor>
              </controlPr>
            </control>
          </mc:Choice>
        </mc:AlternateContent>
        <mc:AlternateContent xmlns:mc="http://schemas.openxmlformats.org/markup-compatibility/2006">
          <mc:Choice Requires="x14">
            <control shapeId="12363" r:id="rId79" name="Check Box 75">
              <controlPr defaultSize="0" autoFill="0" autoLine="0" autoPict="0">
                <anchor moveWithCells="1">
                  <from>
                    <xdr:col>6</xdr:col>
                    <xdr:colOff>200025</xdr:colOff>
                    <xdr:row>234</xdr:row>
                    <xdr:rowOff>47625</xdr:rowOff>
                  </from>
                  <to>
                    <xdr:col>6</xdr:col>
                    <xdr:colOff>504825</xdr:colOff>
                    <xdr:row>235</xdr:row>
                    <xdr:rowOff>104775</xdr:rowOff>
                  </to>
                </anchor>
              </controlPr>
            </control>
          </mc:Choice>
        </mc:AlternateContent>
        <mc:AlternateContent xmlns:mc="http://schemas.openxmlformats.org/markup-compatibility/2006">
          <mc:Choice Requires="x14">
            <control shapeId="12364" r:id="rId80" name="Check Box 76">
              <controlPr defaultSize="0" autoFill="0" autoLine="0" autoPict="0">
                <anchor moveWithCells="1">
                  <from>
                    <xdr:col>7</xdr:col>
                    <xdr:colOff>200025</xdr:colOff>
                    <xdr:row>234</xdr:row>
                    <xdr:rowOff>47625</xdr:rowOff>
                  </from>
                  <to>
                    <xdr:col>7</xdr:col>
                    <xdr:colOff>504825</xdr:colOff>
                    <xdr:row>235</xdr:row>
                    <xdr:rowOff>104775</xdr:rowOff>
                  </to>
                </anchor>
              </controlPr>
            </control>
          </mc:Choice>
        </mc:AlternateContent>
        <mc:AlternateContent xmlns:mc="http://schemas.openxmlformats.org/markup-compatibility/2006">
          <mc:Choice Requires="x14">
            <control shapeId="12365" r:id="rId81" name="Check Box 77">
              <controlPr defaultSize="0" autoFill="0" autoLine="0" autoPict="0">
                <anchor moveWithCells="1">
                  <from>
                    <xdr:col>8</xdr:col>
                    <xdr:colOff>200025</xdr:colOff>
                    <xdr:row>234</xdr:row>
                    <xdr:rowOff>47625</xdr:rowOff>
                  </from>
                  <to>
                    <xdr:col>8</xdr:col>
                    <xdr:colOff>504825</xdr:colOff>
                    <xdr:row>235</xdr:row>
                    <xdr:rowOff>104775</xdr:rowOff>
                  </to>
                </anchor>
              </controlPr>
            </control>
          </mc:Choice>
        </mc:AlternateContent>
        <mc:AlternateContent xmlns:mc="http://schemas.openxmlformats.org/markup-compatibility/2006">
          <mc:Choice Requires="x14">
            <control shapeId="12366" r:id="rId82" name="Check Box 78">
              <controlPr defaultSize="0" autoFill="0" autoLine="0" autoPict="0">
                <anchor moveWithCells="1">
                  <from>
                    <xdr:col>5</xdr:col>
                    <xdr:colOff>200025</xdr:colOff>
                    <xdr:row>243</xdr:row>
                    <xdr:rowOff>47625</xdr:rowOff>
                  </from>
                  <to>
                    <xdr:col>5</xdr:col>
                    <xdr:colOff>504825</xdr:colOff>
                    <xdr:row>244</xdr:row>
                    <xdr:rowOff>104775</xdr:rowOff>
                  </to>
                </anchor>
              </controlPr>
            </control>
          </mc:Choice>
        </mc:AlternateContent>
        <mc:AlternateContent xmlns:mc="http://schemas.openxmlformats.org/markup-compatibility/2006">
          <mc:Choice Requires="x14">
            <control shapeId="12367" r:id="rId83" name="Check Box 79">
              <controlPr defaultSize="0" autoFill="0" autoLine="0" autoPict="0">
                <anchor moveWithCells="1">
                  <from>
                    <xdr:col>6</xdr:col>
                    <xdr:colOff>200025</xdr:colOff>
                    <xdr:row>243</xdr:row>
                    <xdr:rowOff>47625</xdr:rowOff>
                  </from>
                  <to>
                    <xdr:col>6</xdr:col>
                    <xdr:colOff>504825</xdr:colOff>
                    <xdr:row>244</xdr:row>
                    <xdr:rowOff>104775</xdr:rowOff>
                  </to>
                </anchor>
              </controlPr>
            </control>
          </mc:Choice>
        </mc:AlternateContent>
        <mc:AlternateContent xmlns:mc="http://schemas.openxmlformats.org/markup-compatibility/2006">
          <mc:Choice Requires="x14">
            <control shapeId="12368" r:id="rId84" name="Check Box 80">
              <controlPr defaultSize="0" autoFill="0" autoLine="0" autoPict="0">
                <anchor moveWithCells="1">
                  <from>
                    <xdr:col>7</xdr:col>
                    <xdr:colOff>200025</xdr:colOff>
                    <xdr:row>243</xdr:row>
                    <xdr:rowOff>47625</xdr:rowOff>
                  </from>
                  <to>
                    <xdr:col>7</xdr:col>
                    <xdr:colOff>504825</xdr:colOff>
                    <xdr:row>244</xdr:row>
                    <xdr:rowOff>104775</xdr:rowOff>
                  </to>
                </anchor>
              </controlPr>
            </control>
          </mc:Choice>
        </mc:AlternateContent>
        <mc:AlternateContent xmlns:mc="http://schemas.openxmlformats.org/markup-compatibility/2006">
          <mc:Choice Requires="x14">
            <control shapeId="12369" r:id="rId85" name="Check Box 81">
              <controlPr defaultSize="0" autoFill="0" autoLine="0" autoPict="0">
                <anchor moveWithCells="1">
                  <from>
                    <xdr:col>8</xdr:col>
                    <xdr:colOff>200025</xdr:colOff>
                    <xdr:row>243</xdr:row>
                    <xdr:rowOff>47625</xdr:rowOff>
                  </from>
                  <to>
                    <xdr:col>8</xdr:col>
                    <xdr:colOff>504825</xdr:colOff>
                    <xdr:row>244</xdr:row>
                    <xdr:rowOff>104775</xdr:rowOff>
                  </to>
                </anchor>
              </controlPr>
            </control>
          </mc:Choice>
        </mc:AlternateContent>
        <mc:AlternateContent xmlns:mc="http://schemas.openxmlformats.org/markup-compatibility/2006">
          <mc:Choice Requires="x14">
            <control shapeId="12370" r:id="rId86" name="Check Box 82">
              <controlPr defaultSize="0" autoFill="0" autoLine="0" autoPict="0">
                <anchor moveWithCells="1">
                  <from>
                    <xdr:col>5</xdr:col>
                    <xdr:colOff>200025</xdr:colOff>
                    <xdr:row>252</xdr:row>
                    <xdr:rowOff>47625</xdr:rowOff>
                  </from>
                  <to>
                    <xdr:col>5</xdr:col>
                    <xdr:colOff>504825</xdr:colOff>
                    <xdr:row>253</xdr:row>
                    <xdr:rowOff>104775</xdr:rowOff>
                  </to>
                </anchor>
              </controlPr>
            </control>
          </mc:Choice>
        </mc:AlternateContent>
        <mc:AlternateContent xmlns:mc="http://schemas.openxmlformats.org/markup-compatibility/2006">
          <mc:Choice Requires="x14">
            <control shapeId="12371" r:id="rId87" name="Check Box 83">
              <controlPr defaultSize="0" autoFill="0" autoLine="0" autoPict="0">
                <anchor moveWithCells="1">
                  <from>
                    <xdr:col>6</xdr:col>
                    <xdr:colOff>200025</xdr:colOff>
                    <xdr:row>252</xdr:row>
                    <xdr:rowOff>47625</xdr:rowOff>
                  </from>
                  <to>
                    <xdr:col>6</xdr:col>
                    <xdr:colOff>504825</xdr:colOff>
                    <xdr:row>253</xdr:row>
                    <xdr:rowOff>104775</xdr:rowOff>
                  </to>
                </anchor>
              </controlPr>
            </control>
          </mc:Choice>
        </mc:AlternateContent>
        <mc:AlternateContent xmlns:mc="http://schemas.openxmlformats.org/markup-compatibility/2006">
          <mc:Choice Requires="x14">
            <control shapeId="12372" r:id="rId88" name="Check Box 84">
              <controlPr defaultSize="0" autoFill="0" autoLine="0" autoPict="0">
                <anchor moveWithCells="1">
                  <from>
                    <xdr:col>7</xdr:col>
                    <xdr:colOff>200025</xdr:colOff>
                    <xdr:row>252</xdr:row>
                    <xdr:rowOff>47625</xdr:rowOff>
                  </from>
                  <to>
                    <xdr:col>7</xdr:col>
                    <xdr:colOff>504825</xdr:colOff>
                    <xdr:row>253</xdr:row>
                    <xdr:rowOff>104775</xdr:rowOff>
                  </to>
                </anchor>
              </controlPr>
            </control>
          </mc:Choice>
        </mc:AlternateContent>
        <mc:AlternateContent xmlns:mc="http://schemas.openxmlformats.org/markup-compatibility/2006">
          <mc:Choice Requires="x14">
            <control shapeId="12373" r:id="rId89" name="Check Box 85">
              <controlPr defaultSize="0" autoFill="0" autoLine="0" autoPict="0">
                <anchor moveWithCells="1">
                  <from>
                    <xdr:col>8</xdr:col>
                    <xdr:colOff>200025</xdr:colOff>
                    <xdr:row>252</xdr:row>
                    <xdr:rowOff>47625</xdr:rowOff>
                  </from>
                  <to>
                    <xdr:col>8</xdr:col>
                    <xdr:colOff>504825</xdr:colOff>
                    <xdr:row>253</xdr:row>
                    <xdr:rowOff>104775</xdr:rowOff>
                  </to>
                </anchor>
              </controlPr>
            </control>
          </mc:Choice>
        </mc:AlternateContent>
        <mc:AlternateContent xmlns:mc="http://schemas.openxmlformats.org/markup-compatibility/2006">
          <mc:Choice Requires="x14">
            <control shapeId="12374" r:id="rId90" name="Check Box 86">
              <controlPr defaultSize="0" autoFill="0" autoLine="0" autoPict="0">
                <anchor moveWithCells="1">
                  <from>
                    <xdr:col>5</xdr:col>
                    <xdr:colOff>200025</xdr:colOff>
                    <xdr:row>261</xdr:row>
                    <xdr:rowOff>47625</xdr:rowOff>
                  </from>
                  <to>
                    <xdr:col>5</xdr:col>
                    <xdr:colOff>504825</xdr:colOff>
                    <xdr:row>262</xdr:row>
                    <xdr:rowOff>104775</xdr:rowOff>
                  </to>
                </anchor>
              </controlPr>
            </control>
          </mc:Choice>
        </mc:AlternateContent>
        <mc:AlternateContent xmlns:mc="http://schemas.openxmlformats.org/markup-compatibility/2006">
          <mc:Choice Requires="x14">
            <control shapeId="12375" r:id="rId91" name="Check Box 87">
              <controlPr defaultSize="0" autoFill="0" autoLine="0" autoPict="0">
                <anchor moveWithCells="1">
                  <from>
                    <xdr:col>6</xdr:col>
                    <xdr:colOff>200025</xdr:colOff>
                    <xdr:row>261</xdr:row>
                    <xdr:rowOff>47625</xdr:rowOff>
                  </from>
                  <to>
                    <xdr:col>6</xdr:col>
                    <xdr:colOff>504825</xdr:colOff>
                    <xdr:row>262</xdr:row>
                    <xdr:rowOff>104775</xdr:rowOff>
                  </to>
                </anchor>
              </controlPr>
            </control>
          </mc:Choice>
        </mc:AlternateContent>
        <mc:AlternateContent xmlns:mc="http://schemas.openxmlformats.org/markup-compatibility/2006">
          <mc:Choice Requires="x14">
            <control shapeId="12376" r:id="rId92" name="Check Box 88">
              <controlPr defaultSize="0" autoFill="0" autoLine="0" autoPict="0">
                <anchor moveWithCells="1">
                  <from>
                    <xdr:col>7</xdr:col>
                    <xdr:colOff>200025</xdr:colOff>
                    <xdr:row>261</xdr:row>
                    <xdr:rowOff>47625</xdr:rowOff>
                  </from>
                  <to>
                    <xdr:col>7</xdr:col>
                    <xdr:colOff>504825</xdr:colOff>
                    <xdr:row>262</xdr:row>
                    <xdr:rowOff>104775</xdr:rowOff>
                  </to>
                </anchor>
              </controlPr>
            </control>
          </mc:Choice>
        </mc:AlternateContent>
        <mc:AlternateContent xmlns:mc="http://schemas.openxmlformats.org/markup-compatibility/2006">
          <mc:Choice Requires="x14">
            <control shapeId="12377" r:id="rId93" name="Check Box 89">
              <controlPr defaultSize="0" autoFill="0" autoLine="0" autoPict="0">
                <anchor moveWithCells="1">
                  <from>
                    <xdr:col>8</xdr:col>
                    <xdr:colOff>200025</xdr:colOff>
                    <xdr:row>261</xdr:row>
                    <xdr:rowOff>47625</xdr:rowOff>
                  </from>
                  <to>
                    <xdr:col>8</xdr:col>
                    <xdr:colOff>504825</xdr:colOff>
                    <xdr:row>262</xdr:row>
                    <xdr:rowOff>104775</xdr:rowOff>
                  </to>
                </anchor>
              </controlPr>
            </control>
          </mc:Choice>
        </mc:AlternateContent>
        <mc:AlternateContent xmlns:mc="http://schemas.openxmlformats.org/markup-compatibility/2006">
          <mc:Choice Requires="x14">
            <control shapeId="12378" r:id="rId94" name="Check Box 90">
              <controlPr defaultSize="0" autoFill="0" autoLine="0" autoPict="0">
                <anchor moveWithCells="1">
                  <from>
                    <xdr:col>5</xdr:col>
                    <xdr:colOff>200025</xdr:colOff>
                    <xdr:row>270</xdr:row>
                    <xdr:rowOff>47625</xdr:rowOff>
                  </from>
                  <to>
                    <xdr:col>5</xdr:col>
                    <xdr:colOff>504825</xdr:colOff>
                    <xdr:row>271</xdr:row>
                    <xdr:rowOff>104775</xdr:rowOff>
                  </to>
                </anchor>
              </controlPr>
            </control>
          </mc:Choice>
        </mc:AlternateContent>
        <mc:AlternateContent xmlns:mc="http://schemas.openxmlformats.org/markup-compatibility/2006">
          <mc:Choice Requires="x14">
            <control shapeId="12379" r:id="rId95" name="Check Box 91">
              <controlPr defaultSize="0" autoFill="0" autoLine="0" autoPict="0">
                <anchor moveWithCells="1">
                  <from>
                    <xdr:col>6</xdr:col>
                    <xdr:colOff>200025</xdr:colOff>
                    <xdr:row>270</xdr:row>
                    <xdr:rowOff>47625</xdr:rowOff>
                  </from>
                  <to>
                    <xdr:col>6</xdr:col>
                    <xdr:colOff>504825</xdr:colOff>
                    <xdr:row>271</xdr:row>
                    <xdr:rowOff>104775</xdr:rowOff>
                  </to>
                </anchor>
              </controlPr>
            </control>
          </mc:Choice>
        </mc:AlternateContent>
        <mc:AlternateContent xmlns:mc="http://schemas.openxmlformats.org/markup-compatibility/2006">
          <mc:Choice Requires="x14">
            <control shapeId="12380" r:id="rId96" name="Check Box 92">
              <controlPr defaultSize="0" autoFill="0" autoLine="0" autoPict="0">
                <anchor moveWithCells="1">
                  <from>
                    <xdr:col>7</xdr:col>
                    <xdr:colOff>200025</xdr:colOff>
                    <xdr:row>270</xdr:row>
                    <xdr:rowOff>47625</xdr:rowOff>
                  </from>
                  <to>
                    <xdr:col>7</xdr:col>
                    <xdr:colOff>504825</xdr:colOff>
                    <xdr:row>271</xdr:row>
                    <xdr:rowOff>104775</xdr:rowOff>
                  </to>
                </anchor>
              </controlPr>
            </control>
          </mc:Choice>
        </mc:AlternateContent>
        <mc:AlternateContent xmlns:mc="http://schemas.openxmlformats.org/markup-compatibility/2006">
          <mc:Choice Requires="x14">
            <control shapeId="12381" r:id="rId97" name="Check Box 93">
              <controlPr defaultSize="0" autoFill="0" autoLine="0" autoPict="0">
                <anchor moveWithCells="1">
                  <from>
                    <xdr:col>8</xdr:col>
                    <xdr:colOff>200025</xdr:colOff>
                    <xdr:row>270</xdr:row>
                    <xdr:rowOff>47625</xdr:rowOff>
                  </from>
                  <to>
                    <xdr:col>8</xdr:col>
                    <xdr:colOff>504825</xdr:colOff>
                    <xdr:row>271</xdr:row>
                    <xdr:rowOff>104775</xdr:rowOff>
                  </to>
                </anchor>
              </controlPr>
            </control>
          </mc:Choice>
        </mc:AlternateContent>
        <mc:AlternateContent xmlns:mc="http://schemas.openxmlformats.org/markup-compatibility/2006">
          <mc:Choice Requires="x14">
            <control shapeId="12382" r:id="rId98" name="Check Box 94">
              <controlPr defaultSize="0" autoFill="0" autoLine="0" autoPict="0">
                <anchor moveWithCells="1">
                  <from>
                    <xdr:col>5</xdr:col>
                    <xdr:colOff>200025</xdr:colOff>
                    <xdr:row>279</xdr:row>
                    <xdr:rowOff>47625</xdr:rowOff>
                  </from>
                  <to>
                    <xdr:col>5</xdr:col>
                    <xdr:colOff>504825</xdr:colOff>
                    <xdr:row>280</xdr:row>
                    <xdr:rowOff>104775</xdr:rowOff>
                  </to>
                </anchor>
              </controlPr>
            </control>
          </mc:Choice>
        </mc:AlternateContent>
        <mc:AlternateContent xmlns:mc="http://schemas.openxmlformats.org/markup-compatibility/2006">
          <mc:Choice Requires="x14">
            <control shapeId="12383" r:id="rId99" name="Check Box 95">
              <controlPr defaultSize="0" autoFill="0" autoLine="0" autoPict="0">
                <anchor moveWithCells="1">
                  <from>
                    <xdr:col>6</xdr:col>
                    <xdr:colOff>200025</xdr:colOff>
                    <xdr:row>279</xdr:row>
                    <xdr:rowOff>47625</xdr:rowOff>
                  </from>
                  <to>
                    <xdr:col>6</xdr:col>
                    <xdr:colOff>504825</xdr:colOff>
                    <xdr:row>280</xdr:row>
                    <xdr:rowOff>104775</xdr:rowOff>
                  </to>
                </anchor>
              </controlPr>
            </control>
          </mc:Choice>
        </mc:AlternateContent>
        <mc:AlternateContent xmlns:mc="http://schemas.openxmlformats.org/markup-compatibility/2006">
          <mc:Choice Requires="x14">
            <control shapeId="12384" r:id="rId100" name="Check Box 96">
              <controlPr defaultSize="0" autoFill="0" autoLine="0" autoPict="0">
                <anchor moveWithCells="1">
                  <from>
                    <xdr:col>7</xdr:col>
                    <xdr:colOff>200025</xdr:colOff>
                    <xdr:row>279</xdr:row>
                    <xdr:rowOff>47625</xdr:rowOff>
                  </from>
                  <to>
                    <xdr:col>7</xdr:col>
                    <xdr:colOff>504825</xdr:colOff>
                    <xdr:row>280</xdr:row>
                    <xdr:rowOff>104775</xdr:rowOff>
                  </to>
                </anchor>
              </controlPr>
            </control>
          </mc:Choice>
        </mc:AlternateContent>
        <mc:AlternateContent xmlns:mc="http://schemas.openxmlformats.org/markup-compatibility/2006">
          <mc:Choice Requires="x14">
            <control shapeId="12385" r:id="rId101" name="Check Box 97">
              <controlPr defaultSize="0" autoFill="0" autoLine="0" autoPict="0">
                <anchor moveWithCells="1">
                  <from>
                    <xdr:col>8</xdr:col>
                    <xdr:colOff>200025</xdr:colOff>
                    <xdr:row>279</xdr:row>
                    <xdr:rowOff>47625</xdr:rowOff>
                  </from>
                  <to>
                    <xdr:col>8</xdr:col>
                    <xdr:colOff>504825</xdr:colOff>
                    <xdr:row>280</xdr:row>
                    <xdr:rowOff>104775</xdr:rowOff>
                  </to>
                </anchor>
              </controlPr>
            </control>
          </mc:Choice>
        </mc:AlternateContent>
        <mc:AlternateContent xmlns:mc="http://schemas.openxmlformats.org/markup-compatibility/2006">
          <mc:Choice Requires="x14">
            <control shapeId="12386" r:id="rId102" name="Check Box 98">
              <controlPr defaultSize="0" autoFill="0" autoLine="0" autoPict="0">
                <anchor moveWithCells="1">
                  <from>
                    <xdr:col>5</xdr:col>
                    <xdr:colOff>200025</xdr:colOff>
                    <xdr:row>288</xdr:row>
                    <xdr:rowOff>47625</xdr:rowOff>
                  </from>
                  <to>
                    <xdr:col>5</xdr:col>
                    <xdr:colOff>504825</xdr:colOff>
                    <xdr:row>289</xdr:row>
                    <xdr:rowOff>104775</xdr:rowOff>
                  </to>
                </anchor>
              </controlPr>
            </control>
          </mc:Choice>
        </mc:AlternateContent>
        <mc:AlternateContent xmlns:mc="http://schemas.openxmlformats.org/markup-compatibility/2006">
          <mc:Choice Requires="x14">
            <control shapeId="12387" r:id="rId103" name="Check Box 99">
              <controlPr defaultSize="0" autoFill="0" autoLine="0" autoPict="0">
                <anchor moveWithCells="1">
                  <from>
                    <xdr:col>6</xdr:col>
                    <xdr:colOff>200025</xdr:colOff>
                    <xdr:row>288</xdr:row>
                    <xdr:rowOff>47625</xdr:rowOff>
                  </from>
                  <to>
                    <xdr:col>6</xdr:col>
                    <xdr:colOff>504825</xdr:colOff>
                    <xdr:row>289</xdr:row>
                    <xdr:rowOff>104775</xdr:rowOff>
                  </to>
                </anchor>
              </controlPr>
            </control>
          </mc:Choice>
        </mc:AlternateContent>
        <mc:AlternateContent xmlns:mc="http://schemas.openxmlformats.org/markup-compatibility/2006">
          <mc:Choice Requires="x14">
            <control shapeId="12388" r:id="rId104" name="Check Box 100">
              <controlPr defaultSize="0" autoFill="0" autoLine="0" autoPict="0">
                <anchor moveWithCells="1">
                  <from>
                    <xdr:col>7</xdr:col>
                    <xdr:colOff>200025</xdr:colOff>
                    <xdr:row>288</xdr:row>
                    <xdr:rowOff>47625</xdr:rowOff>
                  </from>
                  <to>
                    <xdr:col>7</xdr:col>
                    <xdr:colOff>504825</xdr:colOff>
                    <xdr:row>289</xdr:row>
                    <xdr:rowOff>104775</xdr:rowOff>
                  </to>
                </anchor>
              </controlPr>
            </control>
          </mc:Choice>
        </mc:AlternateContent>
        <mc:AlternateContent xmlns:mc="http://schemas.openxmlformats.org/markup-compatibility/2006">
          <mc:Choice Requires="x14">
            <control shapeId="12389" r:id="rId105" name="Check Box 101">
              <controlPr defaultSize="0" autoFill="0" autoLine="0" autoPict="0">
                <anchor moveWithCells="1">
                  <from>
                    <xdr:col>8</xdr:col>
                    <xdr:colOff>200025</xdr:colOff>
                    <xdr:row>288</xdr:row>
                    <xdr:rowOff>47625</xdr:rowOff>
                  </from>
                  <to>
                    <xdr:col>8</xdr:col>
                    <xdr:colOff>504825</xdr:colOff>
                    <xdr:row>289</xdr:row>
                    <xdr:rowOff>104775</xdr:rowOff>
                  </to>
                </anchor>
              </controlPr>
            </control>
          </mc:Choice>
        </mc:AlternateContent>
        <mc:AlternateContent xmlns:mc="http://schemas.openxmlformats.org/markup-compatibility/2006">
          <mc:Choice Requires="x14">
            <control shapeId="12390" r:id="rId106" name="Check Box 102">
              <controlPr defaultSize="0" autoFill="0" autoLine="0" autoPict="0">
                <anchor moveWithCells="1">
                  <from>
                    <xdr:col>5</xdr:col>
                    <xdr:colOff>200025</xdr:colOff>
                    <xdr:row>297</xdr:row>
                    <xdr:rowOff>47625</xdr:rowOff>
                  </from>
                  <to>
                    <xdr:col>5</xdr:col>
                    <xdr:colOff>504825</xdr:colOff>
                    <xdr:row>298</xdr:row>
                    <xdr:rowOff>104775</xdr:rowOff>
                  </to>
                </anchor>
              </controlPr>
            </control>
          </mc:Choice>
        </mc:AlternateContent>
        <mc:AlternateContent xmlns:mc="http://schemas.openxmlformats.org/markup-compatibility/2006">
          <mc:Choice Requires="x14">
            <control shapeId="12391" r:id="rId107" name="Check Box 103">
              <controlPr defaultSize="0" autoFill="0" autoLine="0" autoPict="0">
                <anchor moveWithCells="1">
                  <from>
                    <xdr:col>6</xdr:col>
                    <xdr:colOff>200025</xdr:colOff>
                    <xdr:row>297</xdr:row>
                    <xdr:rowOff>47625</xdr:rowOff>
                  </from>
                  <to>
                    <xdr:col>6</xdr:col>
                    <xdr:colOff>504825</xdr:colOff>
                    <xdr:row>298</xdr:row>
                    <xdr:rowOff>104775</xdr:rowOff>
                  </to>
                </anchor>
              </controlPr>
            </control>
          </mc:Choice>
        </mc:AlternateContent>
        <mc:AlternateContent xmlns:mc="http://schemas.openxmlformats.org/markup-compatibility/2006">
          <mc:Choice Requires="x14">
            <control shapeId="12392" r:id="rId108" name="Check Box 104">
              <controlPr defaultSize="0" autoFill="0" autoLine="0" autoPict="0">
                <anchor moveWithCells="1">
                  <from>
                    <xdr:col>7</xdr:col>
                    <xdr:colOff>200025</xdr:colOff>
                    <xdr:row>297</xdr:row>
                    <xdr:rowOff>47625</xdr:rowOff>
                  </from>
                  <to>
                    <xdr:col>7</xdr:col>
                    <xdr:colOff>504825</xdr:colOff>
                    <xdr:row>298</xdr:row>
                    <xdr:rowOff>104775</xdr:rowOff>
                  </to>
                </anchor>
              </controlPr>
            </control>
          </mc:Choice>
        </mc:AlternateContent>
        <mc:AlternateContent xmlns:mc="http://schemas.openxmlformats.org/markup-compatibility/2006">
          <mc:Choice Requires="x14">
            <control shapeId="12393" r:id="rId109" name="Check Box 105">
              <controlPr defaultSize="0" autoFill="0" autoLine="0" autoPict="0">
                <anchor moveWithCells="1">
                  <from>
                    <xdr:col>8</xdr:col>
                    <xdr:colOff>200025</xdr:colOff>
                    <xdr:row>297</xdr:row>
                    <xdr:rowOff>47625</xdr:rowOff>
                  </from>
                  <to>
                    <xdr:col>8</xdr:col>
                    <xdr:colOff>504825</xdr:colOff>
                    <xdr:row>298</xdr:row>
                    <xdr:rowOff>104775</xdr:rowOff>
                  </to>
                </anchor>
              </controlPr>
            </control>
          </mc:Choice>
        </mc:AlternateContent>
        <mc:AlternateContent xmlns:mc="http://schemas.openxmlformats.org/markup-compatibility/2006">
          <mc:Choice Requires="x14">
            <control shapeId="12394" r:id="rId110" name="Check Box 106">
              <controlPr defaultSize="0" autoFill="0" autoLine="0" autoPict="0">
                <anchor moveWithCells="1">
                  <from>
                    <xdr:col>5</xdr:col>
                    <xdr:colOff>200025</xdr:colOff>
                    <xdr:row>306</xdr:row>
                    <xdr:rowOff>47625</xdr:rowOff>
                  </from>
                  <to>
                    <xdr:col>5</xdr:col>
                    <xdr:colOff>504825</xdr:colOff>
                    <xdr:row>307</xdr:row>
                    <xdr:rowOff>104775</xdr:rowOff>
                  </to>
                </anchor>
              </controlPr>
            </control>
          </mc:Choice>
        </mc:AlternateContent>
        <mc:AlternateContent xmlns:mc="http://schemas.openxmlformats.org/markup-compatibility/2006">
          <mc:Choice Requires="x14">
            <control shapeId="12395" r:id="rId111" name="Check Box 107">
              <controlPr defaultSize="0" autoFill="0" autoLine="0" autoPict="0">
                <anchor moveWithCells="1">
                  <from>
                    <xdr:col>6</xdr:col>
                    <xdr:colOff>200025</xdr:colOff>
                    <xdr:row>306</xdr:row>
                    <xdr:rowOff>47625</xdr:rowOff>
                  </from>
                  <to>
                    <xdr:col>6</xdr:col>
                    <xdr:colOff>504825</xdr:colOff>
                    <xdr:row>307</xdr:row>
                    <xdr:rowOff>104775</xdr:rowOff>
                  </to>
                </anchor>
              </controlPr>
            </control>
          </mc:Choice>
        </mc:AlternateContent>
        <mc:AlternateContent xmlns:mc="http://schemas.openxmlformats.org/markup-compatibility/2006">
          <mc:Choice Requires="x14">
            <control shapeId="12396" r:id="rId112" name="Check Box 108">
              <controlPr defaultSize="0" autoFill="0" autoLine="0" autoPict="0">
                <anchor moveWithCells="1">
                  <from>
                    <xdr:col>7</xdr:col>
                    <xdr:colOff>200025</xdr:colOff>
                    <xdr:row>306</xdr:row>
                    <xdr:rowOff>47625</xdr:rowOff>
                  </from>
                  <to>
                    <xdr:col>7</xdr:col>
                    <xdr:colOff>504825</xdr:colOff>
                    <xdr:row>307</xdr:row>
                    <xdr:rowOff>104775</xdr:rowOff>
                  </to>
                </anchor>
              </controlPr>
            </control>
          </mc:Choice>
        </mc:AlternateContent>
        <mc:AlternateContent xmlns:mc="http://schemas.openxmlformats.org/markup-compatibility/2006">
          <mc:Choice Requires="x14">
            <control shapeId="12397" r:id="rId113" name="Check Box 109">
              <controlPr defaultSize="0" autoFill="0" autoLine="0" autoPict="0">
                <anchor moveWithCells="1">
                  <from>
                    <xdr:col>8</xdr:col>
                    <xdr:colOff>200025</xdr:colOff>
                    <xdr:row>306</xdr:row>
                    <xdr:rowOff>47625</xdr:rowOff>
                  </from>
                  <to>
                    <xdr:col>8</xdr:col>
                    <xdr:colOff>504825</xdr:colOff>
                    <xdr:row>307</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1C4A-53CC-4BA7-81AF-9161089DE185}">
  <sheetPr>
    <tabColor rgb="FF00B050"/>
    <pageSetUpPr fitToPage="1"/>
  </sheetPr>
  <dimension ref="A1:I311"/>
  <sheetViews>
    <sheetView workbookViewId="0">
      <selection activeCell="A9" sqref="A9:I9"/>
    </sheetView>
  </sheetViews>
  <sheetFormatPr defaultColWidth="0" defaultRowHeight="12.75" x14ac:dyDescent="0.2"/>
  <cols>
    <col min="1" max="8" width="9.140625" customWidth="1"/>
    <col min="9" max="9" width="17" customWidth="1"/>
    <col min="10" max="16384" width="9.140625" hidden="1"/>
  </cols>
  <sheetData>
    <row r="1" spans="1:9" ht="23.25" x14ac:dyDescent="0.35">
      <c r="A1" s="758" t="s">
        <v>109</v>
      </c>
      <c r="B1" s="758"/>
      <c r="C1" s="758"/>
      <c r="D1" s="758"/>
      <c r="E1" s="758"/>
      <c r="F1" s="758"/>
      <c r="G1" s="758"/>
      <c r="H1" s="758"/>
      <c r="I1" s="758"/>
    </row>
    <row r="2" spans="1:9" ht="15" customHeight="1" x14ac:dyDescent="0.35">
      <c r="A2" s="463" t="s">
        <v>1112</v>
      </c>
      <c r="B2" s="462"/>
      <c r="C2" s="462"/>
      <c r="D2" s="462"/>
      <c r="E2" s="462"/>
      <c r="F2" s="462"/>
      <c r="G2" s="462"/>
      <c r="H2" s="462"/>
      <c r="I2" s="462"/>
    </row>
    <row r="3" spans="1:9" ht="314.25" customHeight="1" x14ac:dyDescent="0.2">
      <c r="A3" s="687" t="s">
        <v>1111</v>
      </c>
      <c r="B3" s="759"/>
      <c r="C3" s="759"/>
      <c r="D3" s="759"/>
      <c r="E3" s="759"/>
      <c r="F3" s="759"/>
      <c r="G3" s="759"/>
      <c r="H3" s="759"/>
      <c r="I3" s="759"/>
    </row>
    <row r="4" spans="1:9" ht="111" customHeight="1" x14ac:dyDescent="0.2">
      <c r="A4" s="687" t="s">
        <v>1104</v>
      </c>
      <c r="B4" s="759"/>
      <c r="C4" s="759"/>
      <c r="D4" s="759"/>
      <c r="E4" s="759"/>
      <c r="F4" s="759"/>
      <c r="G4" s="759"/>
      <c r="H4" s="759"/>
      <c r="I4" s="759"/>
    </row>
    <row r="5" spans="1:9" ht="133.5" customHeight="1" x14ac:dyDescent="0.2">
      <c r="A5" s="687" t="s">
        <v>1105</v>
      </c>
      <c r="B5" s="759"/>
      <c r="C5" s="759"/>
      <c r="D5" s="759"/>
      <c r="E5" s="759"/>
      <c r="F5" s="759"/>
      <c r="G5" s="759"/>
      <c r="H5" s="759"/>
      <c r="I5" s="759"/>
    </row>
    <row r="6" spans="1:9" ht="30.75" customHeight="1" x14ac:dyDescent="0.2">
      <c r="A6" s="687" t="s">
        <v>1106</v>
      </c>
      <c r="B6" s="759"/>
      <c r="C6" s="759"/>
      <c r="D6" s="759"/>
      <c r="E6" s="759"/>
      <c r="F6" s="759"/>
      <c r="G6" s="759"/>
      <c r="H6" s="759"/>
      <c r="I6" s="759"/>
    </row>
    <row r="7" spans="1:9" ht="43.5" customHeight="1" x14ac:dyDescent="0.2">
      <c r="A7" s="687" t="s">
        <v>1107</v>
      </c>
      <c r="B7" s="759"/>
      <c r="C7" s="759"/>
      <c r="D7" s="759"/>
      <c r="E7" s="759"/>
      <c r="F7" s="759"/>
      <c r="G7" s="759"/>
      <c r="H7" s="759"/>
      <c r="I7" s="759"/>
    </row>
    <row r="8" spans="1:9" ht="132.75" customHeight="1" x14ac:dyDescent="0.2">
      <c r="A8" s="687" t="s">
        <v>1108</v>
      </c>
      <c r="B8" s="759"/>
      <c r="C8" s="759"/>
      <c r="D8" s="759"/>
      <c r="E8" s="759"/>
      <c r="F8" s="759"/>
      <c r="G8" s="759"/>
      <c r="H8" s="759"/>
      <c r="I8" s="759"/>
    </row>
    <row r="9" spans="1:9" ht="136.5" customHeight="1" x14ac:dyDescent="0.2">
      <c r="A9" s="687" t="s">
        <v>1109</v>
      </c>
      <c r="B9" s="759"/>
      <c r="C9" s="759"/>
      <c r="D9" s="759"/>
      <c r="E9" s="759"/>
      <c r="F9" s="759"/>
      <c r="G9" s="759"/>
      <c r="H9" s="759"/>
      <c r="I9" s="759"/>
    </row>
    <row r="10" spans="1:9" ht="83.25" customHeight="1" x14ac:dyDescent="0.2">
      <c r="A10" s="687" t="s">
        <v>1110</v>
      </c>
      <c r="B10" s="759"/>
      <c r="C10" s="759"/>
      <c r="D10" s="759"/>
      <c r="E10" s="759"/>
      <c r="F10" s="759"/>
      <c r="G10" s="759"/>
      <c r="H10" s="759"/>
      <c r="I10" s="759"/>
    </row>
    <row r="12" spans="1:9" ht="3" customHeight="1" x14ac:dyDescent="0.2"/>
    <row r="13" spans="1:9" hidden="1" x14ac:dyDescent="0.2"/>
    <row r="14" spans="1:9" hidden="1" x14ac:dyDescent="0.2"/>
    <row r="15" spans="1:9" hidden="1" x14ac:dyDescent="0.2"/>
    <row r="16" spans="1:9" hidden="1" x14ac:dyDescent="0.2"/>
    <row r="17" spans="1:9" hidden="1" x14ac:dyDescent="0.2"/>
    <row r="18" spans="1:9" hidden="1" x14ac:dyDescent="0.2"/>
    <row r="19" spans="1:9" hidden="1" x14ac:dyDescent="0.2"/>
    <row r="20" spans="1:9" ht="54.75" customHeight="1" x14ac:dyDescent="0.2">
      <c r="A20" s="687" t="s">
        <v>1214</v>
      </c>
      <c r="B20" s="757"/>
      <c r="C20" s="757"/>
      <c r="D20" s="757"/>
      <c r="E20" s="757"/>
      <c r="F20" s="757"/>
      <c r="G20" s="757"/>
      <c r="H20" s="757"/>
      <c r="I20" s="757"/>
    </row>
    <row r="22" spans="1:9" ht="15" x14ac:dyDescent="0.25">
      <c r="B22" s="136"/>
      <c r="C22" t="s">
        <v>110</v>
      </c>
    </row>
    <row r="23" spans="1:9" ht="15" x14ac:dyDescent="0.25">
      <c r="B23" s="136"/>
      <c r="C23" t="s">
        <v>111</v>
      </c>
    </row>
    <row r="25" spans="1:9" x14ac:dyDescent="0.2">
      <c r="A25" s="248" t="s">
        <v>112</v>
      </c>
    </row>
    <row r="27" spans="1:9" x14ac:dyDescent="0.2">
      <c r="A27" s="49" t="s">
        <v>56</v>
      </c>
      <c r="B27" t="s">
        <v>113</v>
      </c>
    </row>
    <row r="28" spans="1:9" x14ac:dyDescent="0.2">
      <c r="B28" s="49" t="s">
        <v>114</v>
      </c>
      <c r="C28" s="291"/>
    </row>
    <row r="29" spans="1:9" x14ac:dyDescent="0.2">
      <c r="B29" s="49" t="s">
        <v>115</v>
      </c>
      <c r="C29" s="292"/>
    </row>
    <row r="31" spans="1:9" ht="15" x14ac:dyDescent="0.25">
      <c r="B31" s="136"/>
      <c r="C31" t="s">
        <v>116</v>
      </c>
    </row>
    <row r="32" spans="1:9" ht="15" x14ac:dyDescent="0.25">
      <c r="B32" s="136"/>
      <c r="C32" t="s">
        <v>117</v>
      </c>
    </row>
    <row r="34" spans="1:9" ht="35.25" customHeight="1" x14ac:dyDescent="0.2">
      <c r="A34" s="249" t="s">
        <v>118</v>
      </c>
      <c r="B34" s="757" t="s">
        <v>119</v>
      </c>
      <c r="C34" s="757"/>
      <c r="D34" s="757"/>
      <c r="E34" s="757"/>
      <c r="F34" s="757"/>
      <c r="G34" s="757"/>
      <c r="H34" s="757"/>
      <c r="I34" s="757"/>
    </row>
    <row r="35" spans="1:9" x14ac:dyDescent="0.2">
      <c r="B35" s="49" t="s">
        <v>114</v>
      </c>
      <c r="C35" s="291"/>
    </row>
    <row r="36" spans="1:9" x14ac:dyDescent="0.2">
      <c r="B36" s="49" t="s">
        <v>115</v>
      </c>
      <c r="C36" s="292"/>
    </row>
    <row r="38" spans="1:9" ht="15" x14ac:dyDescent="0.25">
      <c r="B38" s="136"/>
      <c r="C38" t="s">
        <v>116</v>
      </c>
    </row>
    <row r="39" spans="1:9" ht="15" x14ac:dyDescent="0.25">
      <c r="B39" s="136"/>
      <c r="C39" t="s">
        <v>117</v>
      </c>
    </row>
    <row r="41" spans="1:9" ht="33.75" customHeight="1" x14ac:dyDescent="0.2">
      <c r="A41" s="249" t="s">
        <v>120</v>
      </c>
      <c r="B41" s="757" t="s">
        <v>121</v>
      </c>
      <c r="C41" s="757"/>
      <c r="D41" s="757"/>
      <c r="E41" s="757"/>
      <c r="F41" s="757"/>
      <c r="G41" s="757"/>
      <c r="H41" s="757"/>
      <c r="I41" s="757"/>
    </row>
    <row r="42" spans="1:9" x14ac:dyDescent="0.2">
      <c r="B42" s="49" t="s">
        <v>114</v>
      </c>
      <c r="C42" s="291"/>
    </row>
    <row r="43" spans="1:9" x14ac:dyDescent="0.2">
      <c r="B43" s="49" t="s">
        <v>115</v>
      </c>
      <c r="C43" s="292"/>
    </row>
    <row r="45" spans="1:9" ht="15" x14ac:dyDescent="0.25">
      <c r="B45" s="136"/>
      <c r="C45" t="s">
        <v>122</v>
      </c>
    </row>
    <row r="46" spans="1:9" ht="15" x14ac:dyDescent="0.25">
      <c r="B46" s="136"/>
      <c r="C46" t="s">
        <v>123</v>
      </c>
    </row>
    <row r="48" spans="1:9" ht="35.25" customHeight="1" x14ac:dyDescent="0.2">
      <c r="A48" s="249" t="s">
        <v>124</v>
      </c>
      <c r="B48" s="757" t="s">
        <v>125</v>
      </c>
      <c r="C48" s="757"/>
      <c r="D48" s="757"/>
      <c r="E48" s="757"/>
      <c r="F48" s="757"/>
      <c r="G48" s="757"/>
      <c r="H48" s="757"/>
      <c r="I48" s="757"/>
    </row>
    <row r="49" spans="1:9" x14ac:dyDescent="0.2">
      <c r="B49" s="49" t="s">
        <v>114</v>
      </c>
      <c r="C49" s="291"/>
    </row>
    <row r="50" spans="1:9" x14ac:dyDescent="0.2">
      <c r="B50" s="49" t="s">
        <v>115</v>
      </c>
      <c r="C50" s="292"/>
    </row>
    <row r="52" spans="1:9" ht="15" x14ac:dyDescent="0.25">
      <c r="B52" s="136"/>
      <c r="C52" t="s">
        <v>126</v>
      </c>
    </row>
    <row r="53" spans="1:9" ht="15" x14ac:dyDescent="0.25">
      <c r="B53" s="136"/>
      <c r="C53" t="s">
        <v>127</v>
      </c>
    </row>
    <row r="54" spans="1:9" ht="15" x14ac:dyDescent="0.25">
      <c r="B54" s="136"/>
      <c r="C54" t="s">
        <v>128</v>
      </c>
    </row>
    <row r="55" spans="1:9" ht="15" x14ac:dyDescent="0.25">
      <c r="B55" s="136"/>
      <c r="C55" t="s">
        <v>129</v>
      </c>
    </row>
    <row r="57" spans="1:9" x14ac:dyDescent="0.2">
      <c r="A57" s="250" t="s">
        <v>130</v>
      </c>
    </row>
    <row r="58" spans="1:9" ht="7.5" customHeight="1" x14ac:dyDescent="0.2"/>
    <row r="59" spans="1:9" ht="32.25" customHeight="1" x14ac:dyDescent="0.2">
      <c r="A59" s="249" t="s">
        <v>56</v>
      </c>
      <c r="B59" s="757" t="s">
        <v>131</v>
      </c>
      <c r="C59" s="757"/>
      <c r="D59" s="757"/>
      <c r="E59" s="757"/>
      <c r="F59" s="757"/>
      <c r="G59" s="757"/>
      <c r="H59" s="757"/>
      <c r="I59" s="757"/>
    </row>
    <row r="60" spans="1:9" ht="7.5" customHeight="1" x14ac:dyDescent="0.2"/>
    <row r="61" spans="1:9" ht="15" x14ac:dyDescent="0.25">
      <c r="B61" s="136"/>
      <c r="C61" t="s">
        <v>132</v>
      </c>
    </row>
    <row r="62" spans="1:9" ht="15" x14ac:dyDescent="0.25">
      <c r="B62" s="136"/>
      <c r="C62" t="s">
        <v>133</v>
      </c>
    </row>
    <row r="63" spans="1:9" ht="15" x14ac:dyDescent="0.25">
      <c r="B63" s="136"/>
      <c r="C63" t="s">
        <v>134</v>
      </c>
    </row>
    <row r="64" spans="1:9" ht="7.5" customHeight="1" x14ac:dyDescent="0.2"/>
    <row r="65" spans="1:9" ht="30.75" customHeight="1" x14ac:dyDescent="0.2">
      <c r="A65" s="249" t="s">
        <v>118</v>
      </c>
      <c r="B65" s="757" t="s">
        <v>135</v>
      </c>
      <c r="C65" s="757"/>
      <c r="D65" s="757"/>
      <c r="E65" s="757"/>
      <c r="F65" s="757"/>
      <c r="G65" s="757"/>
      <c r="H65" s="757"/>
      <c r="I65" s="757"/>
    </row>
    <row r="66" spans="1:9" ht="7.5" customHeight="1" x14ac:dyDescent="0.2"/>
    <row r="67" spans="1:9" ht="45.75" customHeight="1" x14ac:dyDescent="0.25">
      <c r="B67" s="136"/>
      <c r="C67" s="687" t="s">
        <v>1015</v>
      </c>
      <c r="D67" s="757"/>
      <c r="E67" s="757"/>
      <c r="F67" s="757"/>
      <c r="G67" s="757"/>
      <c r="H67" s="757"/>
      <c r="I67" s="757"/>
    </row>
    <row r="68" spans="1:9" ht="43.5" customHeight="1" x14ac:dyDescent="0.2">
      <c r="A68" s="251"/>
      <c r="B68" s="252"/>
      <c r="C68" s="757" t="s">
        <v>136</v>
      </c>
      <c r="D68" s="757"/>
      <c r="E68" s="757"/>
      <c r="F68" s="757"/>
      <c r="G68" s="757"/>
      <c r="H68" s="757"/>
      <c r="I68" s="757"/>
    </row>
    <row r="69" spans="1:9" ht="15" x14ac:dyDescent="0.25">
      <c r="B69" s="174"/>
    </row>
    <row r="70" spans="1:9" ht="31.5" customHeight="1" x14ac:dyDescent="0.2">
      <c r="A70" s="249" t="s">
        <v>120</v>
      </c>
      <c r="B70" s="757" t="s">
        <v>137</v>
      </c>
      <c r="C70" s="757"/>
      <c r="D70" s="757"/>
      <c r="E70" s="757"/>
      <c r="F70" s="757"/>
      <c r="G70" s="757"/>
      <c r="H70" s="757"/>
      <c r="I70" s="757"/>
    </row>
    <row r="72" spans="1:9" ht="33.75" customHeight="1" x14ac:dyDescent="0.25">
      <c r="B72" s="136"/>
      <c r="C72" s="757" t="s">
        <v>138</v>
      </c>
      <c r="D72" s="757"/>
      <c r="E72" s="757"/>
      <c r="F72" s="757"/>
      <c r="G72" s="757"/>
      <c r="H72" s="757"/>
      <c r="I72" s="757"/>
    </row>
    <row r="73" spans="1:9" ht="45" customHeight="1" x14ac:dyDescent="0.2">
      <c r="A73" s="251"/>
      <c r="B73" s="252"/>
      <c r="C73" s="757" t="s">
        <v>139</v>
      </c>
      <c r="D73" s="757"/>
      <c r="E73" s="757"/>
      <c r="F73" s="757"/>
      <c r="G73" s="757"/>
      <c r="H73" s="757"/>
      <c r="I73" s="757"/>
    </row>
    <row r="75" spans="1:9" ht="120.75" customHeight="1" x14ac:dyDescent="0.2">
      <c r="B75" s="757" t="s">
        <v>560</v>
      </c>
      <c r="C75" s="757"/>
      <c r="D75" s="757"/>
      <c r="E75" s="757"/>
      <c r="F75" s="757"/>
      <c r="G75" s="757"/>
      <c r="H75" s="757"/>
      <c r="I75" s="757"/>
    </row>
    <row r="77" spans="1:9" x14ac:dyDescent="0.2">
      <c r="A77" s="250" t="s">
        <v>140</v>
      </c>
    </row>
    <row r="79" spans="1:9" ht="82.5" customHeight="1" x14ac:dyDescent="0.2">
      <c r="B79" s="757" t="s">
        <v>561</v>
      </c>
      <c r="C79" s="757"/>
      <c r="D79" s="757"/>
      <c r="E79" s="757"/>
      <c r="F79" s="757"/>
      <c r="G79" s="757"/>
      <c r="H79" s="757"/>
      <c r="I79" s="757"/>
    </row>
    <row r="81" spans="1:9" ht="57" customHeight="1" x14ac:dyDescent="0.2">
      <c r="A81" s="249" t="s">
        <v>56</v>
      </c>
      <c r="B81" s="757" t="s">
        <v>141</v>
      </c>
      <c r="C81" s="757"/>
      <c r="D81" s="757"/>
      <c r="E81" s="757"/>
      <c r="F81" s="757"/>
      <c r="G81" s="757"/>
      <c r="H81" s="757"/>
      <c r="I81" s="757"/>
    </row>
    <row r="82" spans="1:9" x14ac:dyDescent="0.2">
      <c r="B82" s="49" t="s">
        <v>114</v>
      </c>
      <c r="C82" s="291"/>
    </row>
    <row r="83" spans="1:9" x14ac:dyDescent="0.2">
      <c r="B83" s="49" t="s">
        <v>115</v>
      </c>
      <c r="C83" s="292"/>
    </row>
    <row r="85" spans="1:9" ht="15" x14ac:dyDescent="0.25">
      <c r="B85" s="136"/>
      <c r="C85" t="s">
        <v>126</v>
      </c>
    </row>
    <row r="86" spans="1:9" ht="15" x14ac:dyDescent="0.25">
      <c r="B86" s="136"/>
      <c r="C86" t="s">
        <v>127</v>
      </c>
    </row>
    <row r="87" spans="1:9" ht="15" x14ac:dyDescent="0.25">
      <c r="B87" s="136"/>
      <c r="C87" t="s">
        <v>128</v>
      </c>
    </row>
    <row r="88" spans="1:9" ht="15" x14ac:dyDescent="0.25">
      <c r="B88" s="136"/>
      <c r="C88" t="s">
        <v>129</v>
      </c>
    </row>
    <row r="90" spans="1:9" ht="27" customHeight="1" x14ac:dyDescent="0.2">
      <c r="B90" s="687" t="s">
        <v>1016</v>
      </c>
      <c r="C90" s="757"/>
      <c r="D90" s="757"/>
      <c r="E90" s="757"/>
      <c r="F90" s="757"/>
      <c r="G90" s="757"/>
      <c r="H90" s="757"/>
      <c r="I90" s="757"/>
    </row>
    <row r="91" spans="1:9" x14ac:dyDescent="0.2">
      <c r="B91" s="49" t="s">
        <v>114</v>
      </c>
      <c r="C91" s="291"/>
      <c r="D91" s="247"/>
      <c r="E91" s="247"/>
      <c r="F91" s="247"/>
      <c r="G91" s="247"/>
      <c r="H91" s="247"/>
      <c r="I91" s="247"/>
    </row>
    <row r="92" spans="1:9" x14ac:dyDescent="0.2">
      <c r="B92" s="49" t="s">
        <v>115</v>
      </c>
      <c r="C92" s="292"/>
      <c r="D92" s="247"/>
      <c r="E92" s="247"/>
      <c r="F92" s="247"/>
      <c r="G92" s="247"/>
      <c r="H92" s="247"/>
      <c r="I92" s="247"/>
    </row>
    <row r="94" spans="1:9" ht="15" x14ac:dyDescent="0.25">
      <c r="B94" s="136"/>
      <c r="C94" t="s">
        <v>127</v>
      </c>
    </row>
    <row r="95" spans="1:9" ht="15" x14ac:dyDescent="0.25">
      <c r="B95" s="136"/>
      <c r="C95" t="s">
        <v>128</v>
      </c>
    </row>
    <row r="96" spans="1:9" ht="15" x14ac:dyDescent="0.25">
      <c r="B96" s="136"/>
      <c r="C96" t="s">
        <v>129</v>
      </c>
    </row>
    <row r="98" spans="1:9" ht="69" customHeight="1" x14ac:dyDescent="0.2">
      <c r="B98" s="757" t="s">
        <v>562</v>
      </c>
      <c r="C98" s="757"/>
      <c r="D98" s="757"/>
      <c r="E98" s="757"/>
      <c r="F98" s="757"/>
      <c r="G98" s="757"/>
      <c r="H98" s="757"/>
      <c r="I98" s="757"/>
    </row>
    <row r="100" spans="1:9" ht="60" customHeight="1" x14ac:dyDescent="0.2">
      <c r="B100" s="757" t="s">
        <v>563</v>
      </c>
      <c r="C100" s="757"/>
      <c r="D100" s="757"/>
      <c r="E100" s="757"/>
      <c r="F100" s="757"/>
      <c r="G100" s="757"/>
      <c r="H100" s="757"/>
      <c r="I100" s="757"/>
    </row>
    <row r="102" spans="1:9" x14ac:dyDescent="0.2">
      <c r="A102" s="249" t="s">
        <v>118</v>
      </c>
      <c r="B102" s="757" t="s">
        <v>142</v>
      </c>
      <c r="C102" s="757"/>
      <c r="D102" s="757"/>
      <c r="E102" s="757"/>
      <c r="F102" s="757"/>
      <c r="G102" s="757"/>
      <c r="H102" s="757"/>
      <c r="I102" s="757"/>
    </row>
    <row r="103" spans="1:9" x14ac:dyDescent="0.2">
      <c r="B103" s="49" t="s">
        <v>114</v>
      </c>
      <c r="C103" s="291"/>
    </row>
    <row r="104" spans="1:9" x14ac:dyDescent="0.2">
      <c r="B104" s="49" t="s">
        <v>115</v>
      </c>
      <c r="C104" s="292"/>
    </row>
    <row r="106" spans="1:9" ht="15" x14ac:dyDescent="0.25">
      <c r="B106" s="136"/>
      <c r="C106" t="s">
        <v>143</v>
      </c>
    </row>
    <row r="107" spans="1:9" ht="15" x14ac:dyDescent="0.25">
      <c r="B107" s="136"/>
      <c r="C107" t="s">
        <v>128</v>
      </c>
    </row>
    <row r="108" spans="1:9" ht="15" x14ac:dyDescent="0.25">
      <c r="B108" s="136"/>
      <c r="C108" t="s">
        <v>129</v>
      </c>
    </row>
    <row r="110" spans="1:9" ht="82.5" customHeight="1" x14ac:dyDescent="0.2">
      <c r="A110" s="249" t="s">
        <v>120</v>
      </c>
      <c r="B110" s="757" t="s">
        <v>564</v>
      </c>
      <c r="C110" s="757"/>
      <c r="D110" s="757"/>
      <c r="E110" s="757"/>
      <c r="F110" s="757"/>
      <c r="G110" s="757"/>
      <c r="H110" s="757"/>
      <c r="I110" s="757"/>
    </row>
    <row r="111" spans="1:9" x14ac:dyDescent="0.2">
      <c r="B111" s="49" t="s">
        <v>114</v>
      </c>
      <c r="C111" s="291"/>
    </row>
    <row r="112" spans="1:9" x14ac:dyDescent="0.2">
      <c r="B112" s="49" t="s">
        <v>115</v>
      </c>
      <c r="C112" s="292"/>
    </row>
    <row r="114" spans="1:9" ht="15" x14ac:dyDescent="0.25">
      <c r="B114" s="136"/>
      <c r="C114" t="s">
        <v>126</v>
      </c>
    </row>
    <row r="115" spans="1:9" ht="15" x14ac:dyDescent="0.25">
      <c r="B115" s="136"/>
      <c r="C115" t="s">
        <v>144</v>
      </c>
    </row>
    <row r="116" spans="1:9" ht="15" x14ac:dyDescent="0.25">
      <c r="B116" s="136"/>
      <c r="C116" t="s">
        <v>145</v>
      </c>
    </row>
    <row r="118" spans="1:9" ht="63" customHeight="1" x14ac:dyDescent="0.2">
      <c r="A118" s="249" t="s">
        <v>124</v>
      </c>
      <c r="B118" s="757" t="s">
        <v>565</v>
      </c>
      <c r="C118" s="757"/>
      <c r="D118" s="757"/>
      <c r="E118" s="757"/>
      <c r="F118" s="757"/>
      <c r="G118" s="757"/>
      <c r="H118" s="757"/>
      <c r="I118" s="757"/>
    </row>
    <row r="119" spans="1:9" x14ac:dyDescent="0.2">
      <c r="A119" s="249"/>
      <c r="B119" s="49" t="s">
        <v>114</v>
      </c>
      <c r="C119" s="291"/>
      <c r="D119" s="247"/>
      <c r="E119" s="247"/>
      <c r="F119" s="247"/>
      <c r="G119" s="247"/>
      <c r="H119" s="247"/>
      <c r="I119" s="247"/>
    </row>
    <row r="120" spans="1:9" x14ac:dyDescent="0.2">
      <c r="A120" s="249"/>
      <c r="B120" s="49" t="s">
        <v>115</v>
      </c>
      <c r="C120" s="292"/>
      <c r="D120" s="247"/>
      <c r="E120" s="247"/>
      <c r="F120" s="247"/>
      <c r="G120" s="247"/>
      <c r="H120" s="247"/>
      <c r="I120" s="247"/>
    </row>
    <row r="122" spans="1:9" ht="15" x14ac:dyDescent="0.25">
      <c r="B122" s="136"/>
      <c r="C122" t="s">
        <v>126</v>
      </c>
    </row>
    <row r="123" spans="1:9" ht="15" x14ac:dyDescent="0.25">
      <c r="B123" s="136"/>
      <c r="C123" t="s">
        <v>144</v>
      </c>
    </row>
    <row r="124" spans="1:9" ht="15" x14ac:dyDescent="0.25">
      <c r="B124" s="136"/>
      <c r="C124" t="s">
        <v>145</v>
      </c>
    </row>
    <row r="126" spans="1:9" x14ac:dyDescent="0.2">
      <c r="A126" s="250" t="s">
        <v>146</v>
      </c>
    </row>
    <row r="127" spans="1:9" ht="7.5" customHeight="1" x14ac:dyDescent="0.2"/>
    <row r="128" spans="1:9" ht="30" customHeight="1" x14ac:dyDescent="0.2">
      <c r="A128" s="249" t="s">
        <v>56</v>
      </c>
      <c r="B128" s="757" t="s">
        <v>147</v>
      </c>
      <c r="C128" s="757"/>
      <c r="D128" s="757"/>
      <c r="E128" s="757"/>
      <c r="F128" s="757"/>
      <c r="G128" s="757"/>
      <c r="H128" s="757"/>
      <c r="I128" s="757"/>
    </row>
    <row r="129" spans="1:9" x14ac:dyDescent="0.2">
      <c r="A129" s="249"/>
      <c r="B129" s="49" t="s">
        <v>114</v>
      </c>
      <c r="C129" s="291"/>
      <c r="D129" s="247"/>
      <c r="E129" s="247"/>
      <c r="F129" s="247"/>
      <c r="G129" s="247"/>
      <c r="H129" s="247"/>
      <c r="I129" s="247"/>
    </row>
    <row r="130" spans="1:9" x14ac:dyDescent="0.2">
      <c r="A130" s="249"/>
      <c r="B130" s="49" t="s">
        <v>115</v>
      </c>
      <c r="C130" s="292"/>
      <c r="D130" s="247"/>
      <c r="E130" s="247"/>
      <c r="F130" s="247"/>
      <c r="G130" s="247"/>
      <c r="H130" s="247"/>
      <c r="I130" s="247"/>
    </row>
    <row r="132" spans="1:9" ht="15" x14ac:dyDescent="0.25">
      <c r="B132" s="136"/>
      <c r="C132" t="s">
        <v>128</v>
      </c>
    </row>
    <row r="133" spans="1:9" ht="15" x14ac:dyDescent="0.25">
      <c r="B133" s="136"/>
      <c r="C133" t="s">
        <v>148</v>
      </c>
    </row>
    <row r="135" spans="1:9" ht="36" customHeight="1" x14ac:dyDescent="0.2">
      <c r="A135" s="249" t="s">
        <v>118</v>
      </c>
      <c r="B135" s="757" t="s">
        <v>149</v>
      </c>
      <c r="C135" s="757"/>
      <c r="D135" s="757"/>
      <c r="E135" s="757"/>
      <c r="F135" s="757"/>
      <c r="G135" s="757"/>
      <c r="H135" s="757"/>
      <c r="I135" s="757"/>
    </row>
    <row r="136" spans="1:9" ht="29.25" customHeight="1" x14ac:dyDescent="0.2">
      <c r="B136" s="249" t="s">
        <v>150</v>
      </c>
      <c r="C136" s="757" t="s">
        <v>151</v>
      </c>
      <c r="D136" s="757"/>
      <c r="E136" s="757"/>
      <c r="F136" s="757"/>
      <c r="G136" s="757"/>
      <c r="H136" s="757"/>
      <c r="I136" s="757"/>
    </row>
    <row r="137" spans="1:9" ht="6.75" customHeight="1" x14ac:dyDescent="0.2"/>
    <row r="138" spans="1:9" ht="15" x14ac:dyDescent="0.25">
      <c r="B138" s="136"/>
      <c r="C138" t="s">
        <v>152</v>
      </c>
      <c r="G138" s="49" t="s">
        <v>114</v>
      </c>
      <c r="H138" s="291"/>
    </row>
    <row r="139" spans="1:9" x14ac:dyDescent="0.2">
      <c r="G139" s="49" t="s">
        <v>115</v>
      </c>
      <c r="H139" s="292"/>
    </row>
    <row r="140" spans="1:9" x14ac:dyDescent="0.2">
      <c r="C140" s="253" t="s">
        <v>153</v>
      </c>
    </row>
    <row r="141" spans="1:9" x14ac:dyDescent="0.2">
      <c r="B141" s="249" t="s">
        <v>154</v>
      </c>
      <c r="C141" s="757" t="s">
        <v>155</v>
      </c>
      <c r="D141" s="757"/>
      <c r="E141" s="757"/>
      <c r="F141" s="757"/>
      <c r="G141" s="757"/>
      <c r="H141" s="757"/>
      <c r="I141" s="757"/>
    </row>
    <row r="142" spans="1:9" x14ac:dyDescent="0.2">
      <c r="G142" s="49" t="s">
        <v>114</v>
      </c>
      <c r="H142" s="291"/>
    </row>
    <row r="143" spans="1:9" ht="15" x14ac:dyDescent="0.25">
      <c r="B143" s="136"/>
      <c r="C143" t="s">
        <v>126</v>
      </c>
      <c r="G143" s="49" t="s">
        <v>115</v>
      </c>
      <c r="H143" s="292"/>
    </row>
    <row r="144" spans="1:9" ht="15" x14ac:dyDescent="0.25">
      <c r="B144" s="136"/>
      <c r="C144" t="s">
        <v>144</v>
      </c>
    </row>
    <row r="145" spans="1:9" ht="15" x14ac:dyDescent="0.25">
      <c r="B145" s="136"/>
      <c r="C145" t="s">
        <v>145</v>
      </c>
    </row>
    <row r="147" spans="1:9" x14ac:dyDescent="0.2">
      <c r="A147" s="250" t="s">
        <v>156</v>
      </c>
    </row>
    <row r="148" spans="1:9" ht="6.75" customHeight="1" x14ac:dyDescent="0.2"/>
    <row r="149" spans="1:9" ht="33" customHeight="1" x14ac:dyDescent="0.2">
      <c r="A149" s="249" t="s">
        <v>56</v>
      </c>
      <c r="B149" s="757" t="s">
        <v>157</v>
      </c>
      <c r="C149" s="757"/>
      <c r="D149" s="757"/>
      <c r="E149" s="757"/>
      <c r="F149" s="757"/>
      <c r="G149" s="757"/>
      <c r="H149" s="757"/>
      <c r="I149" s="757"/>
    </row>
    <row r="151" spans="1:9" ht="15" x14ac:dyDescent="0.25">
      <c r="B151" s="136"/>
      <c r="C151" t="s">
        <v>158</v>
      </c>
    </row>
    <row r="152" spans="1:9" ht="15" x14ac:dyDescent="0.25">
      <c r="B152" s="136"/>
      <c r="C152" t="s">
        <v>145</v>
      </c>
    </row>
    <row r="153" spans="1:9" ht="6.75" customHeight="1" x14ac:dyDescent="0.2"/>
    <row r="154" spans="1:9" ht="32.25" customHeight="1" x14ac:dyDescent="0.2">
      <c r="A154" s="249" t="s">
        <v>118</v>
      </c>
      <c r="B154" s="757" t="s">
        <v>159</v>
      </c>
      <c r="C154" s="757"/>
      <c r="D154" s="757"/>
      <c r="E154" s="757"/>
      <c r="F154" s="757"/>
      <c r="G154" s="757"/>
      <c r="H154" s="757"/>
      <c r="I154" s="757"/>
    </row>
    <row r="156" spans="1:9" x14ac:dyDescent="0.2">
      <c r="A156" s="250" t="s">
        <v>160</v>
      </c>
    </row>
    <row r="157" spans="1:9" ht="6.75" customHeight="1" x14ac:dyDescent="0.2"/>
    <row r="158" spans="1:9" ht="24.75" customHeight="1" x14ac:dyDescent="0.2">
      <c r="A158" s="249" t="s">
        <v>56</v>
      </c>
      <c r="B158" s="760" t="s">
        <v>161</v>
      </c>
      <c r="C158" s="760"/>
      <c r="D158" s="760"/>
      <c r="E158" s="760"/>
      <c r="F158" s="760"/>
      <c r="G158" s="760"/>
      <c r="H158" s="760"/>
      <c r="I158" s="760"/>
    </row>
    <row r="159" spans="1:9" ht="24" customHeight="1" x14ac:dyDescent="0.2">
      <c r="A159" s="249" t="s">
        <v>118</v>
      </c>
      <c r="B159" s="760" t="s">
        <v>542</v>
      </c>
      <c r="C159" s="760"/>
      <c r="D159" s="760"/>
      <c r="E159" s="760"/>
      <c r="F159" s="760"/>
      <c r="G159" s="760"/>
      <c r="H159" s="760"/>
      <c r="I159" s="760"/>
    </row>
    <row r="160" spans="1:9" ht="61.5" customHeight="1" x14ac:dyDescent="0.2">
      <c r="A160" s="249" t="s">
        <v>120</v>
      </c>
      <c r="B160" s="760" t="s">
        <v>566</v>
      </c>
      <c r="C160" s="760"/>
      <c r="D160" s="760"/>
      <c r="E160" s="760"/>
      <c r="F160" s="760"/>
      <c r="G160" s="760"/>
      <c r="H160" s="760"/>
      <c r="I160" s="760"/>
    </row>
    <row r="161" spans="1:9" ht="36.75" customHeight="1" x14ac:dyDescent="0.2">
      <c r="A161" s="249" t="s">
        <v>124</v>
      </c>
      <c r="B161" s="760" t="s">
        <v>543</v>
      </c>
      <c r="C161" s="760"/>
      <c r="D161" s="760"/>
      <c r="E161" s="760"/>
      <c r="F161" s="760"/>
      <c r="G161" s="760"/>
      <c r="H161" s="760"/>
      <c r="I161" s="760"/>
    </row>
    <row r="162" spans="1:9" ht="72.75" customHeight="1" x14ac:dyDescent="0.2">
      <c r="A162" s="249" t="s">
        <v>544</v>
      </c>
      <c r="B162" s="760" t="s">
        <v>567</v>
      </c>
      <c r="C162" s="760"/>
      <c r="D162" s="760"/>
      <c r="E162" s="760"/>
      <c r="F162" s="760"/>
      <c r="G162" s="760"/>
      <c r="H162" s="760"/>
      <c r="I162" s="760"/>
    </row>
    <row r="163" spans="1:9" ht="39.950000000000003" customHeight="1" x14ac:dyDescent="0.2">
      <c r="A163" s="249" t="s">
        <v>545</v>
      </c>
      <c r="B163" s="760" t="s">
        <v>546</v>
      </c>
      <c r="C163" s="760"/>
      <c r="D163" s="760"/>
      <c r="E163" s="760"/>
      <c r="F163" s="760"/>
      <c r="G163" s="760"/>
      <c r="H163" s="760"/>
      <c r="I163" s="760"/>
    </row>
    <row r="165" spans="1:9" x14ac:dyDescent="0.2">
      <c r="A165" s="254" t="s">
        <v>547</v>
      </c>
    </row>
    <row r="166" spans="1:9" ht="74.25" customHeight="1" x14ac:dyDescent="0.2">
      <c r="F166" s="255" t="s">
        <v>548</v>
      </c>
      <c r="G166" s="255" t="s">
        <v>549</v>
      </c>
      <c r="H166" s="255" t="s">
        <v>1017</v>
      </c>
      <c r="I166" s="255" t="s">
        <v>550</v>
      </c>
    </row>
    <row r="167" spans="1:9" x14ac:dyDescent="0.2">
      <c r="F167" s="761" t="s">
        <v>551</v>
      </c>
      <c r="G167" s="761"/>
      <c r="H167" s="761"/>
      <c r="I167" s="761"/>
    </row>
    <row r="168" spans="1:9" x14ac:dyDescent="0.2">
      <c r="F168" s="762" t="s">
        <v>552</v>
      </c>
      <c r="G168" s="762"/>
      <c r="H168" s="762"/>
      <c r="I168" s="256" t="s">
        <v>553</v>
      </c>
    </row>
    <row r="169" spans="1:9" x14ac:dyDescent="0.2">
      <c r="A169" s="49" t="s">
        <v>32</v>
      </c>
      <c r="B169" s="257" t="s">
        <v>554</v>
      </c>
      <c r="C169" s="258"/>
      <c r="D169" s="258"/>
      <c r="E169" s="259"/>
      <c r="F169" s="763"/>
      <c r="G169" s="763"/>
      <c r="H169" s="763"/>
      <c r="I169" s="763"/>
    </row>
    <row r="170" spans="1:9" x14ac:dyDescent="0.2">
      <c r="A170" s="49"/>
      <c r="B170" s="764"/>
      <c r="C170" s="765"/>
      <c r="D170" s="765"/>
      <c r="E170" s="766"/>
      <c r="F170" s="763"/>
      <c r="G170" s="763"/>
      <c r="H170" s="763"/>
      <c r="I170" s="763"/>
    </row>
    <row r="171" spans="1:9" x14ac:dyDescent="0.2">
      <c r="B171" s="260" t="s">
        <v>555</v>
      </c>
      <c r="C171" s="603"/>
      <c r="D171" s="603"/>
      <c r="E171" s="767"/>
      <c r="F171" s="763"/>
      <c r="G171" s="763"/>
      <c r="H171" s="763"/>
      <c r="I171" s="763"/>
    </row>
    <row r="172" spans="1:9" x14ac:dyDescent="0.2">
      <c r="B172" s="260" t="s">
        <v>883</v>
      </c>
      <c r="C172" s="603"/>
      <c r="D172" s="603"/>
      <c r="E172" s="767"/>
      <c r="F172" s="763"/>
      <c r="G172" s="763"/>
      <c r="H172" s="763"/>
      <c r="I172" s="763"/>
    </row>
    <row r="173" spans="1:9" x14ac:dyDescent="0.2">
      <c r="B173" s="260" t="s">
        <v>556</v>
      </c>
      <c r="C173" s="603"/>
      <c r="D173" s="603"/>
      <c r="E173" s="767"/>
      <c r="F173" s="763"/>
      <c r="G173" s="763"/>
      <c r="H173" s="763"/>
      <c r="I173" s="763"/>
    </row>
    <row r="174" spans="1:9" x14ac:dyDescent="0.2">
      <c r="B174" s="260"/>
      <c r="C174" s="603"/>
      <c r="D174" s="603"/>
      <c r="E174" s="767"/>
      <c r="F174" s="763"/>
      <c r="G174" s="763"/>
      <c r="H174" s="763"/>
      <c r="I174" s="763"/>
    </row>
    <row r="175" spans="1:9" x14ac:dyDescent="0.2">
      <c r="B175" s="260" t="s">
        <v>557</v>
      </c>
      <c r="D175" s="603"/>
      <c r="E175" s="767"/>
      <c r="F175" s="763"/>
      <c r="G175" s="763"/>
      <c r="H175" s="763"/>
      <c r="I175" s="763"/>
    </row>
    <row r="176" spans="1:9" x14ac:dyDescent="0.2">
      <c r="B176" s="261" t="s">
        <v>558</v>
      </c>
      <c r="C176" s="75"/>
      <c r="D176" s="603"/>
      <c r="E176" s="767"/>
      <c r="F176" s="763"/>
      <c r="G176" s="763"/>
      <c r="H176" s="763"/>
      <c r="I176" s="763"/>
    </row>
    <row r="177" spans="1:9" ht="7.5" customHeight="1" x14ac:dyDescent="0.2"/>
    <row r="178" spans="1:9" x14ac:dyDescent="0.2">
      <c r="A178" s="49" t="s">
        <v>34</v>
      </c>
      <c r="B178" s="257" t="s">
        <v>554</v>
      </c>
      <c r="C178" s="258"/>
      <c r="D178" s="258"/>
      <c r="E178" s="259"/>
      <c r="F178" s="763"/>
      <c r="G178" s="763"/>
      <c r="H178" s="763"/>
      <c r="I178" s="763"/>
    </row>
    <row r="179" spans="1:9" x14ac:dyDescent="0.2">
      <c r="A179" s="49"/>
      <c r="B179" s="764"/>
      <c r="C179" s="765"/>
      <c r="D179" s="765"/>
      <c r="E179" s="766"/>
      <c r="F179" s="763"/>
      <c r="G179" s="763"/>
      <c r="H179" s="763"/>
      <c r="I179" s="763"/>
    </row>
    <row r="180" spans="1:9" x14ac:dyDescent="0.2">
      <c r="B180" s="260" t="s">
        <v>555</v>
      </c>
      <c r="C180" s="603"/>
      <c r="D180" s="603"/>
      <c r="E180" s="767"/>
      <c r="F180" s="763"/>
      <c r="G180" s="763"/>
      <c r="H180" s="763"/>
      <c r="I180" s="763"/>
    </row>
    <row r="181" spans="1:9" x14ac:dyDescent="0.2">
      <c r="B181" s="260" t="s">
        <v>883</v>
      </c>
      <c r="C181" s="603"/>
      <c r="D181" s="603"/>
      <c r="E181" s="767"/>
      <c r="F181" s="763"/>
      <c r="G181" s="763"/>
      <c r="H181" s="763"/>
      <c r="I181" s="763"/>
    </row>
    <row r="182" spans="1:9" x14ac:dyDescent="0.2">
      <c r="B182" s="260" t="s">
        <v>556</v>
      </c>
      <c r="C182" s="603"/>
      <c r="D182" s="603"/>
      <c r="E182" s="767"/>
      <c r="F182" s="763"/>
      <c r="G182" s="763"/>
      <c r="H182" s="763"/>
      <c r="I182" s="763"/>
    </row>
    <row r="183" spans="1:9" x14ac:dyDescent="0.2">
      <c r="B183" s="260"/>
      <c r="C183" s="603"/>
      <c r="D183" s="603"/>
      <c r="E183" s="767"/>
      <c r="F183" s="763"/>
      <c r="G183" s="763"/>
      <c r="H183" s="763"/>
      <c r="I183" s="763"/>
    </row>
    <row r="184" spans="1:9" x14ac:dyDescent="0.2">
      <c r="B184" s="260" t="s">
        <v>557</v>
      </c>
      <c r="D184" s="603"/>
      <c r="E184" s="767"/>
      <c r="F184" s="763"/>
      <c r="G184" s="763"/>
      <c r="H184" s="763"/>
      <c r="I184" s="763"/>
    </row>
    <row r="185" spans="1:9" x14ac:dyDescent="0.2">
      <c r="B185" s="261" t="s">
        <v>558</v>
      </c>
      <c r="C185" s="75"/>
      <c r="D185" s="603"/>
      <c r="E185" s="767"/>
      <c r="F185" s="763"/>
      <c r="G185" s="763"/>
      <c r="H185" s="763"/>
      <c r="I185" s="763"/>
    </row>
    <row r="186" spans="1:9" ht="7.5" customHeight="1" x14ac:dyDescent="0.2"/>
    <row r="187" spans="1:9" x14ac:dyDescent="0.2">
      <c r="A187" s="49" t="s">
        <v>35</v>
      </c>
      <c r="B187" s="257" t="s">
        <v>554</v>
      </c>
      <c r="C187" s="258"/>
      <c r="D187" s="258"/>
      <c r="E187" s="259"/>
      <c r="F187" s="763"/>
      <c r="G187" s="763"/>
      <c r="H187" s="763"/>
      <c r="I187" s="763"/>
    </row>
    <row r="188" spans="1:9" x14ac:dyDescent="0.2">
      <c r="A188" s="49"/>
      <c r="B188" s="764"/>
      <c r="C188" s="765"/>
      <c r="D188" s="765"/>
      <c r="E188" s="766"/>
      <c r="F188" s="763"/>
      <c r="G188" s="763"/>
      <c r="H188" s="763"/>
      <c r="I188" s="763"/>
    </row>
    <row r="189" spans="1:9" x14ac:dyDescent="0.2">
      <c r="B189" s="260" t="s">
        <v>555</v>
      </c>
      <c r="C189" s="603"/>
      <c r="D189" s="603"/>
      <c r="E189" s="767"/>
      <c r="F189" s="763"/>
      <c r="G189" s="763"/>
      <c r="H189" s="763"/>
      <c r="I189" s="763"/>
    </row>
    <row r="190" spans="1:9" x14ac:dyDescent="0.2">
      <c r="B190" s="260" t="s">
        <v>883</v>
      </c>
      <c r="C190" s="603"/>
      <c r="D190" s="603"/>
      <c r="E190" s="767"/>
      <c r="F190" s="763"/>
      <c r="G190" s="763"/>
      <c r="H190" s="763"/>
      <c r="I190" s="763"/>
    </row>
    <row r="191" spans="1:9" x14ac:dyDescent="0.2">
      <c r="B191" s="260" t="s">
        <v>556</v>
      </c>
      <c r="C191" s="603"/>
      <c r="D191" s="603"/>
      <c r="E191" s="767"/>
      <c r="F191" s="763"/>
      <c r="G191" s="763"/>
      <c r="H191" s="763"/>
      <c r="I191" s="763"/>
    </row>
    <row r="192" spans="1:9" x14ac:dyDescent="0.2">
      <c r="B192" s="260"/>
      <c r="C192" s="603"/>
      <c r="D192" s="603"/>
      <c r="E192" s="767"/>
      <c r="F192" s="763"/>
      <c r="G192" s="763"/>
      <c r="H192" s="763"/>
      <c r="I192" s="763"/>
    </row>
    <row r="193" spans="1:9" x14ac:dyDescent="0.2">
      <c r="B193" s="260" t="s">
        <v>557</v>
      </c>
      <c r="D193" s="603"/>
      <c r="E193" s="767"/>
      <c r="F193" s="763"/>
      <c r="G193" s="763"/>
      <c r="H193" s="763"/>
      <c r="I193" s="763"/>
    </row>
    <row r="194" spans="1:9" x14ac:dyDescent="0.2">
      <c r="B194" s="261" t="s">
        <v>558</v>
      </c>
      <c r="C194" s="75"/>
      <c r="D194" s="603"/>
      <c r="E194" s="767"/>
      <c r="F194" s="763"/>
      <c r="G194" s="763"/>
      <c r="H194" s="763"/>
      <c r="I194" s="763"/>
    </row>
    <row r="195" spans="1:9" ht="7.5" customHeight="1" x14ac:dyDescent="0.2"/>
    <row r="196" spans="1:9" x14ac:dyDescent="0.2">
      <c r="A196" s="49" t="s">
        <v>163</v>
      </c>
      <c r="B196" s="257" t="s">
        <v>554</v>
      </c>
      <c r="C196" s="258"/>
      <c r="D196" s="258"/>
      <c r="E196" s="259"/>
      <c r="F196" s="763"/>
      <c r="G196" s="763"/>
      <c r="H196" s="763"/>
      <c r="I196" s="763"/>
    </row>
    <row r="197" spans="1:9" x14ac:dyDescent="0.2">
      <c r="A197" s="49"/>
      <c r="B197" s="764"/>
      <c r="C197" s="765"/>
      <c r="D197" s="765"/>
      <c r="E197" s="766"/>
      <c r="F197" s="763"/>
      <c r="G197" s="763"/>
      <c r="H197" s="763"/>
      <c r="I197" s="763"/>
    </row>
    <row r="198" spans="1:9" x14ac:dyDescent="0.2">
      <c r="B198" s="260" t="s">
        <v>555</v>
      </c>
      <c r="C198" s="603"/>
      <c r="D198" s="603"/>
      <c r="E198" s="767"/>
      <c r="F198" s="763"/>
      <c r="G198" s="763"/>
      <c r="H198" s="763"/>
      <c r="I198" s="763"/>
    </row>
    <row r="199" spans="1:9" x14ac:dyDescent="0.2">
      <c r="B199" s="260" t="s">
        <v>883</v>
      </c>
      <c r="C199" s="603"/>
      <c r="D199" s="603"/>
      <c r="E199" s="767"/>
      <c r="F199" s="763"/>
      <c r="G199" s="763"/>
      <c r="H199" s="763"/>
      <c r="I199" s="763"/>
    </row>
    <row r="200" spans="1:9" x14ac:dyDescent="0.2">
      <c r="B200" s="260" t="s">
        <v>556</v>
      </c>
      <c r="C200" s="603"/>
      <c r="D200" s="603"/>
      <c r="E200" s="767"/>
      <c r="F200" s="763"/>
      <c r="G200" s="763"/>
      <c r="H200" s="763"/>
      <c r="I200" s="763"/>
    </row>
    <row r="201" spans="1:9" x14ac:dyDescent="0.2">
      <c r="B201" s="260"/>
      <c r="C201" s="603"/>
      <c r="D201" s="603"/>
      <c r="E201" s="767"/>
      <c r="F201" s="763"/>
      <c r="G201" s="763"/>
      <c r="H201" s="763"/>
      <c r="I201" s="763"/>
    </row>
    <row r="202" spans="1:9" x14ac:dyDescent="0.2">
      <c r="B202" s="260" t="s">
        <v>557</v>
      </c>
      <c r="D202" s="603"/>
      <c r="E202" s="767"/>
      <c r="F202" s="763"/>
      <c r="G202" s="763"/>
      <c r="H202" s="763"/>
      <c r="I202" s="763"/>
    </row>
    <row r="203" spans="1:9" x14ac:dyDescent="0.2">
      <c r="B203" s="261" t="s">
        <v>558</v>
      </c>
      <c r="C203" s="75"/>
      <c r="D203" s="603"/>
      <c r="E203" s="767"/>
      <c r="F203" s="763"/>
      <c r="G203" s="763"/>
      <c r="H203" s="763"/>
      <c r="I203" s="763"/>
    </row>
    <row r="204" spans="1:9" ht="7.5" customHeight="1" x14ac:dyDescent="0.2"/>
    <row r="205" spans="1:9" x14ac:dyDescent="0.2">
      <c r="A205" s="49" t="s">
        <v>169</v>
      </c>
      <c r="B205" s="257" t="s">
        <v>554</v>
      </c>
      <c r="C205" s="258"/>
      <c r="D205" s="258"/>
      <c r="E205" s="259"/>
      <c r="F205" s="763"/>
      <c r="G205" s="763"/>
      <c r="H205" s="763"/>
      <c r="I205" s="763"/>
    </row>
    <row r="206" spans="1:9" x14ac:dyDescent="0.2">
      <c r="A206" s="49"/>
      <c r="B206" s="764"/>
      <c r="C206" s="765"/>
      <c r="D206" s="765"/>
      <c r="E206" s="766"/>
      <c r="F206" s="763"/>
      <c r="G206" s="763"/>
      <c r="H206" s="763"/>
      <c r="I206" s="763"/>
    </row>
    <row r="207" spans="1:9" x14ac:dyDescent="0.2">
      <c r="B207" s="260" t="s">
        <v>555</v>
      </c>
      <c r="C207" s="603"/>
      <c r="D207" s="603"/>
      <c r="E207" s="767"/>
      <c r="F207" s="763"/>
      <c r="G207" s="763"/>
      <c r="H207" s="763"/>
      <c r="I207" s="763"/>
    </row>
    <row r="208" spans="1:9" x14ac:dyDescent="0.2">
      <c r="B208" s="260" t="s">
        <v>883</v>
      </c>
      <c r="C208" s="603"/>
      <c r="D208" s="603"/>
      <c r="E208" s="767"/>
      <c r="F208" s="763"/>
      <c r="G208" s="763"/>
      <c r="H208" s="763"/>
      <c r="I208" s="763"/>
    </row>
    <row r="209" spans="1:9" x14ac:dyDescent="0.2">
      <c r="B209" s="260" t="s">
        <v>556</v>
      </c>
      <c r="C209" s="603"/>
      <c r="D209" s="603"/>
      <c r="E209" s="767"/>
      <c r="F209" s="763"/>
      <c r="G209" s="763"/>
      <c r="H209" s="763"/>
      <c r="I209" s="763"/>
    </row>
    <row r="210" spans="1:9" x14ac:dyDescent="0.2">
      <c r="B210" s="260"/>
      <c r="C210" s="603"/>
      <c r="D210" s="603"/>
      <c r="E210" s="767"/>
      <c r="F210" s="763"/>
      <c r="G210" s="763"/>
      <c r="H210" s="763"/>
      <c r="I210" s="763"/>
    </row>
    <row r="211" spans="1:9" x14ac:dyDescent="0.2">
      <c r="B211" s="260" t="s">
        <v>557</v>
      </c>
      <c r="D211" s="603"/>
      <c r="E211" s="767"/>
      <c r="F211" s="763"/>
      <c r="G211" s="763"/>
      <c r="H211" s="763"/>
      <c r="I211" s="763"/>
    </row>
    <row r="212" spans="1:9" x14ac:dyDescent="0.2">
      <c r="B212" s="261" t="s">
        <v>558</v>
      </c>
      <c r="C212" s="75"/>
      <c r="D212" s="603"/>
      <c r="E212" s="767"/>
      <c r="F212" s="763"/>
      <c r="G212" s="763"/>
      <c r="H212" s="763"/>
      <c r="I212" s="763"/>
    </row>
    <row r="214" spans="1:9" x14ac:dyDescent="0.2">
      <c r="A214" s="49" t="s">
        <v>210</v>
      </c>
      <c r="B214" s="257" t="s">
        <v>554</v>
      </c>
      <c r="C214" s="258"/>
      <c r="D214" s="258"/>
      <c r="E214" s="259"/>
      <c r="F214" s="763"/>
      <c r="G214" s="763"/>
      <c r="H214" s="763"/>
      <c r="I214" s="763"/>
    </row>
    <row r="215" spans="1:9" x14ac:dyDescent="0.2">
      <c r="A215" s="49"/>
      <c r="B215" s="764"/>
      <c r="C215" s="765"/>
      <c r="D215" s="765"/>
      <c r="E215" s="766"/>
      <c r="F215" s="763"/>
      <c r="G215" s="763"/>
      <c r="H215" s="763"/>
      <c r="I215" s="763"/>
    </row>
    <row r="216" spans="1:9" x14ac:dyDescent="0.2">
      <c r="B216" s="260" t="s">
        <v>555</v>
      </c>
      <c r="C216" s="603"/>
      <c r="D216" s="603"/>
      <c r="E216" s="767"/>
      <c r="F216" s="763"/>
      <c r="G216" s="763"/>
      <c r="H216" s="763"/>
      <c r="I216" s="763"/>
    </row>
    <row r="217" spans="1:9" x14ac:dyDescent="0.2">
      <c r="B217" s="260" t="s">
        <v>883</v>
      </c>
      <c r="C217" s="603"/>
      <c r="D217" s="603"/>
      <c r="E217" s="767"/>
      <c r="F217" s="763"/>
      <c r="G217" s="763"/>
      <c r="H217" s="763"/>
      <c r="I217" s="763"/>
    </row>
    <row r="218" spans="1:9" x14ac:dyDescent="0.2">
      <c r="B218" s="260" t="s">
        <v>556</v>
      </c>
      <c r="C218" s="603"/>
      <c r="D218" s="603"/>
      <c r="E218" s="767"/>
      <c r="F218" s="763"/>
      <c r="G218" s="763"/>
      <c r="H218" s="763"/>
      <c r="I218" s="763"/>
    </row>
    <row r="219" spans="1:9" x14ac:dyDescent="0.2">
      <c r="B219" s="260"/>
      <c r="C219" s="603"/>
      <c r="D219" s="603"/>
      <c r="E219" s="767"/>
      <c r="F219" s="763"/>
      <c r="G219" s="763"/>
      <c r="H219" s="763"/>
      <c r="I219" s="763"/>
    </row>
    <row r="220" spans="1:9" x14ac:dyDescent="0.2">
      <c r="B220" s="260" t="s">
        <v>557</v>
      </c>
      <c r="D220" s="603"/>
      <c r="E220" s="767"/>
      <c r="F220" s="763"/>
      <c r="G220" s="763"/>
      <c r="H220" s="763"/>
      <c r="I220" s="763"/>
    </row>
    <row r="221" spans="1:9" x14ac:dyDescent="0.2">
      <c r="B221" s="261" t="s">
        <v>558</v>
      </c>
      <c r="C221" s="75"/>
      <c r="D221" s="603"/>
      <c r="E221" s="767"/>
      <c r="F221" s="763"/>
      <c r="G221" s="763"/>
      <c r="H221" s="763"/>
      <c r="I221" s="763"/>
    </row>
    <row r="222" spans="1:9" ht="7.5" customHeight="1" x14ac:dyDescent="0.2"/>
    <row r="223" spans="1:9" x14ac:dyDescent="0.2">
      <c r="A223" s="49" t="s">
        <v>211</v>
      </c>
      <c r="B223" s="257" t="s">
        <v>554</v>
      </c>
      <c r="C223" s="258"/>
      <c r="D223" s="258"/>
      <c r="E223" s="259"/>
      <c r="F223" s="763"/>
      <c r="G223" s="763"/>
      <c r="H223" s="763"/>
      <c r="I223" s="763"/>
    </row>
    <row r="224" spans="1:9" x14ac:dyDescent="0.2">
      <c r="A224" s="49"/>
      <c r="B224" s="764"/>
      <c r="C224" s="765"/>
      <c r="D224" s="765"/>
      <c r="E224" s="766"/>
      <c r="F224" s="763"/>
      <c r="G224" s="763"/>
      <c r="H224" s="763"/>
      <c r="I224" s="763"/>
    </row>
    <row r="225" spans="1:9" x14ac:dyDescent="0.2">
      <c r="B225" s="260" t="s">
        <v>555</v>
      </c>
      <c r="C225" s="603"/>
      <c r="D225" s="603"/>
      <c r="E225" s="767"/>
      <c r="F225" s="763"/>
      <c r="G225" s="763"/>
      <c r="H225" s="763"/>
      <c r="I225" s="763"/>
    </row>
    <row r="226" spans="1:9" x14ac:dyDescent="0.2">
      <c r="B226" s="260" t="s">
        <v>883</v>
      </c>
      <c r="C226" s="603"/>
      <c r="D226" s="603"/>
      <c r="E226" s="767"/>
      <c r="F226" s="763"/>
      <c r="G226" s="763"/>
      <c r="H226" s="763"/>
      <c r="I226" s="763"/>
    </row>
    <row r="227" spans="1:9" x14ac:dyDescent="0.2">
      <c r="B227" s="260" t="s">
        <v>556</v>
      </c>
      <c r="C227" s="603"/>
      <c r="D227" s="603"/>
      <c r="E227" s="767"/>
      <c r="F227" s="763"/>
      <c r="G227" s="763"/>
      <c r="H227" s="763"/>
      <c r="I227" s="763"/>
    </row>
    <row r="228" spans="1:9" x14ac:dyDescent="0.2">
      <c r="B228" s="260"/>
      <c r="C228" s="603"/>
      <c r="D228" s="603"/>
      <c r="E228" s="767"/>
      <c r="F228" s="763"/>
      <c r="G228" s="763"/>
      <c r="H228" s="763"/>
      <c r="I228" s="763"/>
    </row>
    <row r="229" spans="1:9" x14ac:dyDescent="0.2">
      <c r="B229" s="260" t="s">
        <v>557</v>
      </c>
      <c r="D229" s="603"/>
      <c r="E229" s="767"/>
      <c r="F229" s="763"/>
      <c r="G229" s="763"/>
      <c r="H229" s="763"/>
      <c r="I229" s="763"/>
    </row>
    <row r="230" spans="1:9" x14ac:dyDescent="0.2">
      <c r="B230" s="261" t="s">
        <v>558</v>
      </c>
      <c r="C230" s="75"/>
      <c r="D230" s="603"/>
      <c r="E230" s="767"/>
      <c r="F230" s="763"/>
      <c r="G230" s="763"/>
      <c r="H230" s="763"/>
      <c r="I230" s="763"/>
    </row>
    <row r="231" spans="1:9" ht="7.5" customHeight="1" x14ac:dyDescent="0.2"/>
    <row r="232" spans="1:9" x14ac:dyDescent="0.2">
      <c r="A232" s="49" t="s">
        <v>214</v>
      </c>
      <c r="B232" s="257" t="s">
        <v>554</v>
      </c>
      <c r="C232" s="258"/>
      <c r="D232" s="258"/>
      <c r="E232" s="259"/>
      <c r="F232" s="763"/>
      <c r="G232" s="763"/>
      <c r="H232" s="763"/>
      <c r="I232" s="763"/>
    </row>
    <row r="233" spans="1:9" x14ac:dyDescent="0.2">
      <c r="A233" s="49"/>
      <c r="B233" s="764"/>
      <c r="C233" s="765"/>
      <c r="D233" s="765"/>
      <c r="E233" s="766"/>
      <c r="F233" s="763"/>
      <c r="G233" s="763"/>
      <c r="H233" s="763"/>
      <c r="I233" s="763"/>
    </row>
    <row r="234" spans="1:9" x14ac:dyDescent="0.2">
      <c r="B234" s="260" t="s">
        <v>555</v>
      </c>
      <c r="C234" s="603"/>
      <c r="D234" s="603"/>
      <c r="E234" s="767"/>
      <c r="F234" s="763"/>
      <c r="G234" s="763"/>
      <c r="H234" s="763"/>
      <c r="I234" s="763"/>
    </row>
    <row r="235" spans="1:9" x14ac:dyDescent="0.2">
      <c r="B235" s="260" t="s">
        <v>883</v>
      </c>
      <c r="C235" s="603"/>
      <c r="D235" s="603"/>
      <c r="E235" s="767"/>
      <c r="F235" s="763"/>
      <c r="G235" s="763"/>
      <c r="H235" s="763"/>
      <c r="I235" s="763"/>
    </row>
    <row r="236" spans="1:9" x14ac:dyDescent="0.2">
      <c r="B236" s="260" t="s">
        <v>556</v>
      </c>
      <c r="C236" s="603"/>
      <c r="D236" s="603"/>
      <c r="E236" s="767"/>
      <c r="F236" s="763"/>
      <c r="G236" s="763"/>
      <c r="H236" s="763"/>
      <c r="I236" s="763"/>
    </row>
    <row r="237" spans="1:9" x14ac:dyDescent="0.2">
      <c r="B237" s="260"/>
      <c r="C237" s="603"/>
      <c r="D237" s="603"/>
      <c r="E237" s="767"/>
      <c r="F237" s="763"/>
      <c r="G237" s="763"/>
      <c r="H237" s="763"/>
      <c r="I237" s="763"/>
    </row>
    <row r="238" spans="1:9" x14ac:dyDescent="0.2">
      <c r="B238" s="260" t="s">
        <v>557</v>
      </c>
      <c r="D238" s="603"/>
      <c r="E238" s="767"/>
      <c r="F238" s="763"/>
      <c r="G238" s="763"/>
      <c r="H238" s="763"/>
      <c r="I238" s="763"/>
    </row>
    <row r="239" spans="1:9" x14ac:dyDescent="0.2">
      <c r="B239" s="261" t="s">
        <v>558</v>
      </c>
      <c r="C239" s="75"/>
      <c r="D239" s="603"/>
      <c r="E239" s="767"/>
      <c r="F239" s="763"/>
      <c r="G239" s="763"/>
      <c r="H239" s="763"/>
      <c r="I239" s="763"/>
    </row>
    <row r="240" spans="1:9" ht="7.5" customHeight="1" x14ac:dyDescent="0.2"/>
    <row r="241" spans="1:9" x14ac:dyDescent="0.2">
      <c r="A241" s="49" t="s">
        <v>448</v>
      </c>
      <c r="B241" s="257" t="s">
        <v>554</v>
      </c>
      <c r="C241" s="258"/>
      <c r="D241" s="258"/>
      <c r="E241" s="259"/>
      <c r="F241" s="763"/>
      <c r="G241" s="763"/>
      <c r="H241" s="763"/>
      <c r="I241" s="763"/>
    </row>
    <row r="242" spans="1:9" x14ac:dyDescent="0.2">
      <c r="A242" s="49"/>
      <c r="B242" s="764"/>
      <c r="C242" s="765"/>
      <c r="D242" s="765"/>
      <c r="E242" s="766"/>
      <c r="F242" s="763"/>
      <c r="G242" s="763"/>
      <c r="H242" s="763"/>
      <c r="I242" s="763"/>
    </row>
    <row r="243" spans="1:9" x14ac:dyDescent="0.2">
      <c r="B243" s="260" t="s">
        <v>555</v>
      </c>
      <c r="C243" s="603"/>
      <c r="D243" s="603"/>
      <c r="E243" s="767"/>
      <c r="F243" s="763"/>
      <c r="G243" s="763"/>
      <c r="H243" s="763"/>
      <c r="I243" s="763"/>
    </row>
    <row r="244" spans="1:9" x14ac:dyDescent="0.2">
      <c r="B244" s="260" t="s">
        <v>883</v>
      </c>
      <c r="C244" s="603"/>
      <c r="D244" s="603"/>
      <c r="E244" s="767"/>
      <c r="F244" s="763"/>
      <c r="G244" s="763"/>
      <c r="H244" s="763"/>
      <c r="I244" s="763"/>
    </row>
    <row r="245" spans="1:9" x14ac:dyDescent="0.2">
      <c r="B245" s="260" t="s">
        <v>556</v>
      </c>
      <c r="C245" s="603"/>
      <c r="D245" s="603"/>
      <c r="E245" s="767"/>
      <c r="F245" s="763"/>
      <c r="G245" s="763"/>
      <c r="H245" s="763"/>
      <c r="I245" s="763"/>
    </row>
    <row r="246" spans="1:9" x14ac:dyDescent="0.2">
      <c r="B246" s="260"/>
      <c r="C246" s="603"/>
      <c r="D246" s="603"/>
      <c r="E246" s="767"/>
      <c r="F246" s="763"/>
      <c r="G246" s="763"/>
      <c r="H246" s="763"/>
      <c r="I246" s="763"/>
    </row>
    <row r="247" spans="1:9" x14ac:dyDescent="0.2">
      <c r="B247" s="260" t="s">
        <v>557</v>
      </c>
      <c r="D247" s="603"/>
      <c r="E247" s="767"/>
      <c r="F247" s="763"/>
      <c r="G247" s="763"/>
      <c r="H247" s="763"/>
      <c r="I247" s="763"/>
    </row>
    <row r="248" spans="1:9" x14ac:dyDescent="0.2">
      <c r="B248" s="261" t="s">
        <v>558</v>
      </c>
      <c r="C248" s="75"/>
      <c r="D248" s="603"/>
      <c r="E248" s="767"/>
      <c r="F248" s="763"/>
      <c r="G248" s="763"/>
      <c r="H248" s="763"/>
      <c r="I248" s="763"/>
    </row>
    <row r="249" spans="1:9" ht="7.5" customHeight="1" x14ac:dyDescent="0.2"/>
    <row r="250" spans="1:9" x14ac:dyDescent="0.2">
      <c r="A250" s="49" t="s">
        <v>449</v>
      </c>
      <c r="B250" s="257" t="s">
        <v>554</v>
      </c>
      <c r="C250" s="258"/>
      <c r="D250" s="258"/>
      <c r="E250" s="259"/>
      <c r="F250" s="763"/>
      <c r="G250" s="763"/>
      <c r="H250" s="763"/>
      <c r="I250" s="763"/>
    </row>
    <row r="251" spans="1:9" x14ac:dyDescent="0.2">
      <c r="A251" s="49"/>
      <c r="B251" s="764"/>
      <c r="C251" s="765"/>
      <c r="D251" s="765"/>
      <c r="E251" s="766"/>
      <c r="F251" s="763"/>
      <c r="G251" s="763"/>
      <c r="H251" s="763"/>
      <c r="I251" s="763"/>
    </row>
    <row r="252" spans="1:9" x14ac:dyDescent="0.2">
      <c r="B252" s="260" t="s">
        <v>555</v>
      </c>
      <c r="C252" s="603"/>
      <c r="D252" s="603"/>
      <c r="E252" s="767"/>
      <c r="F252" s="763"/>
      <c r="G252" s="763"/>
      <c r="H252" s="763"/>
      <c r="I252" s="763"/>
    </row>
    <row r="253" spans="1:9" x14ac:dyDescent="0.2">
      <c r="B253" s="260" t="s">
        <v>883</v>
      </c>
      <c r="C253" s="603"/>
      <c r="D253" s="603"/>
      <c r="E253" s="767"/>
      <c r="F253" s="763"/>
      <c r="G253" s="763"/>
      <c r="H253" s="763"/>
      <c r="I253" s="763"/>
    </row>
    <row r="254" spans="1:9" x14ac:dyDescent="0.2">
      <c r="B254" s="260" t="s">
        <v>556</v>
      </c>
      <c r="C254" s="603"/>
      <c r="D254" s="603"/>
      <c r="E254" s="767"/>
      <c r="F254" s="763"/>
      <c r="G254" s="763"/>
      <c r="H254" s="763"/>
      <c r="I254" s="763"/>
    </row>
    <row r="255" spans="1:9" x14ac:dyDescent="0.2">
      <c r="B255" s="260"/>
      <c r="C255" s="603"/>
      <c r="D255" s="603"/>
      <c r="E255" s="767"/>
      <c r="F255" s="763"/>
      <c r="G255" s="763"/>
      <c r="H255" s="763"/>
      <c r="I255" s="763"/>
    </row>
    <row r="256" spans="1:9" x14ac:dyDescent="0.2">
      <c r="B256" s="260" t="s">
        <v>557</v>
      </c>
      <c r="D256" s="603"/>
      <c r="E256" s="767"/>
      <c r="F256" s="763"/>
      <c r="G256" s="763"/>
      <c r="H256" s="763"/>
      <c r="I256" s="763"/>
    </row>
    <row r="257" spans="1:9" x14ac:dyDescent="0.2">
      <c r="B257" s="261" t="s">
        <v>558</v>
      </c>
      <c r="C257" s="75"/>
      <c r="D257" s="603"/>
      <c r="E257" s="767"/>
      <c r="F257" s="763"/>
      <c r="G257" s="763"/>
      <c r="H257" s="763"/>
      <c r="I257" s="763"/>
    </row>
    <row r="259" spans="1:9" x14ac:dyDescent="0.2">
      <c r="A259" s="49" t="s">
        <v>451</v>
      </c>
      <c r="B259" s="257" t="s">
        <v>554</v>
      </c>
      <c r="C259" s="258"/>
      <c r="D259" s="258"/>
      <c r="E259" s="259"/>
      <c r="F259" s="763"/>
      <c r="G259" s="763"/>
      <c r="H259" s="763"/>
      <c r="I259" s="763"/>
    </row>
    <row r="260" spans="1:9" x14ac:dyDescent="0.2">
      <c r="A260" s="49"/>
      <c r="B260" s="764"/>
      <c r="C260" s="765"/>
      <c r="D260" s="765"/>
      <c r="E260" s="766"/>
      <c r="F260" s="763"/>
      <c r="G260" s="763"/>
      <c r="H260" s="763"/>
      <c r="I260" s="763"/>
    </row>
    <row r="261" spans="1:9" x14ac:dyDescent="0.2">
      <c r="B261" s="260" t="s">
        <v>555</v>
      </c>
      <c r="C261" s="603"/>
      <c r="D261" s="603"/>
      <c r="E261" s="767"/>
      <c r="F261" s="763"/>
      <c r="G261" s="763"/>
      <c r="H261" s="763"/>
      <c r="I261" s="763"/>
    </row>
    <row r="262" spans="1:9" x14ac:dyDescent="0.2">
      <c r="B262" s="260" t="s">
        <v>883</v>
      </c>
      <c r="C262" s="603"/>
      <c r="D262" s="603"/>
      <c r="E262" s="767"/>
      <c r="F262" s="763"/>
      <c r="G262" s="763"/>
      <c r="H262" s="763"/>
      <c r="I262" s="763"/>
    </row>
    <row r="263" spans="1:9" x14ac:dyDescent="0.2">
      <c r="B263" s="260" t="s">
        <v>556</v>
      </c>
      <c r="C263" s="603"/>
      <c r="D263" s="603"/>
      <c r="E263" s="767"/>
      <c r="F263" s="763"/>
      <c r="G263" s="763"/>
      <c r="H263" s="763"/>
      <c r="I263" s="763"/>
    </row>
    <row r="264" spans="1:9" x14ac:dyDescent="0.2">
      <c r="B264" s="260"/>
      <c r="C264" s="603"/>
      <c r="D264" s="603"/>
      <c r="E264" s="767"/>
      <c r="F264" s="763"/>
      <c r="G264" s="763"/>
      <c r="H264" s="763"/>
      <c r="I264" s="763"/>
    </row>
    <row r="265" spans="1:9" x14ac:dyDescent="0.2">
      <c r="B265" s="260" t="s">
        <v>557</v>
      </c>
      <c r="D265" s="603"/>
      <c r="E265" s="767"/>
      <c r="F265" s="763"/>
      <c r="G265" s="763"/>
      <c r="H265" s="763"/>
      <c r="I265" s="763"/>
    </row>
    <row r="266" spans="1:9" x14ac:dyDescent="0.2">
      <c r="B266" s="261" t="s">
        <v>558</v>
      </c>
      <c r="C266" s="75"/>
      <c r="D266" s="603"/>
      <c r="E266" s="767"/>
      <c r="F266" s="763"/>
      <c r="G266" s="763"/>
      <c r="H266" s="763"/>
      <c r="I266" s="763"/>
    </row>
    <row r="267" spans="1:9" ht="7.5" customHeight="1" x14ac:dyDescent="0.2"/>
    <row r="268" spans="1:9" x14ac:dyDescent="0.2">
      <c r="A268" s="49" t="s">
        <v>455</v>
      </c>
      <c r="B268" s="257" t="s">
        <v>554</v>
      </c>
      <c r="C268" s="258"/>
      <c r="D268" s="258"/>
      <c r="E268" s="259"/>
      <c r="F268" s="763"/>
      <c r="G268" s="763"/>
      <c r="H268" s="763"/>
      <c r="I268" s="763"/>
    </row>
    <row r="269" spans="1:9" x14ac:dyDescent="0.2">
      <c r="A269" s="49"/>
      <c r="B269" s="764"/>
      <c r="C269" s="765"/>
      <c r="D269" s="765"/>
      <c r="E269" s="766"/>
      <c r="F269" s="763"/>
      <c r="G269" s="763"/>
      <c r="H269" s="763"/>
      <c r="I269" s="763"/>
    </row>
    <row r="270" spans="1:9" x14ac:dyDescent="0.2">
      <c r="B270" s="260" t="s">
        <v>555</v>
      </c>
      <c r="C270" s="603"/>
      <c r="D270" s="603"/>
      <c r="E270" s="767"/>
      <c r="F270" s="763"/>
      <c r="G270" s="763"/>
      <c r="H270" s="763"/>
      <c r="I270" s="763"/>
    </row>
    <row r="271" spans="1:9" x14ac:dyDescent="0.2">
      <c r="B271" s="260" t="s">
        <v>883</v>
      </c>
      <c r="C271" s="603"/>
      <c r="D271" s="603"/>
      <c r="E271" s="767"/>
      <c r="F271" s="763"/>
      <c r="G271" s="763"/>
      <c r="H271" s="763"/>
      <c r="I271" s="763"/>
    </row>
    <row r="272" spans="1:9" x14ac:dyDescent="0.2">
      <c r="B272" s="260" t="s">
        <v>556</v>
      </c>
      <c r="C272" s="603"/>
      <c r="D272" s="603"/>
      <c r="E272" s="767"/>
      <c r="F272" s="763"/>
      <c r="G272" s="763"/>
      <c r="H272" s="763"/>
      <c r="I272" s="763"/>
    </row>
    <row r="273" spans="1:9" x14ac:dyDescent="0.2">
      <c r="B273" s="260"/>
      <c r="C273" s="603"/>
      <c r="D273" s="603"/>
      <c r="E273" s="767"/>
      <c r="F273" s="763"/>
      <c r="G273" s="763"/>
      <c r="H273" s="763"/>
      <c r="I273" s="763"/>
    </row>
    <row r="274" spans="1:9" x14ac:dyDescent="0.2">
      <c r="B274" s="260" t="s">
        <v>557</v>
      </c>
      <c r="D274" s="603"/>
      <c r="E274" s="767"/>
      <c r="F274" s="763"/>
      <c r="G274" s="763"/>
      <c r="H274" s="763"/>
      <c r="I274" s="763"/>
    </row>
    <row r="275" spans="1:9" x14ac:dyDescent="0.2">
      <c r="B275" s="261" t="s">
        <v>558</v>
      </c>
      <c r="C275" s="75"/>
      <c r="D275" s="603"/>
      <c r="E275" s="767"/>
      <c r="F275" s="763"/>
      <c r="G275" s="763"/>
      <c r="H275" s="763"/>
      <c r="I275" s="763"/>
    </row>
    <row r="276" spans="1:9" ht="7.5" customHeight="1" x14ac:dyDescent="0.2"/>
    <row r="277" spans="1:9" x14ac:dyDescent="0.2">
      <c r="A277" s="49" t="s">
        <v>456</v>
      </c>
      <c r="B277" s="257" t="s">
        <v>554</v>
      </c>
      <c r="C277" s="258"/>
      <c r="D277" s="258"/>
      <c r="E277" s="259"/>
      <c r="F277" s="763"/>
      <c r="G277" s="763"/>
      <c r="H277" s="763"/>
      <c r="I277" s="763"/>
    </row>
    <row r="278" spans="1:9" x14ac:dyDescent="0.2">
      <c r="A278" s="49"/>
      <c r="B278" s="764"/>
      <c r="C278" s="765"/>
      <c r="D278" s="765"/>
      <c r="E278" s="766"/>
      <c r="F278" s="763"/>
      <c r="G278" s="763"/>
      <c r="H278" s="763"/>
      <c r="I278" s="763"/>
    </row>
    <row r="279" spans="1:9" x14ac:dyDescent="0.2">
      <c r="B279" s="260" t="s">
        <v>555</v>
      </c>
      <c r="C279" s="603"/>
      <c r="D279" s="603"/>
      <c r="E279" s="767"/>
      <c r="F279" s="763"/>
      <c r="G279" s="763"/>
      <c r="H279" s="763"/>
      <c r="I279" s="763"/>
    </row>
    <row r="280" spans="1:9" x14ac:dyDescent="0.2">
      <c r="B280" s="260" t="s">
        <v>883</v>
      </c>
      <c r="C280" s="603"/>
      <c r="D280" s="603"/>
      <c r="E280" s="767"/>
      <c r="F280" s="763"/>
      <c r="G280" s="763"/>
      <c r="H280" s="763"/>
      <c r="I280" s="763"/>
    </row>
    <row r="281" spans="1:9" x14ac:dyDescent="0.2">
      <c r="B281" s="260" t="s">
        <v>556</v>
      </c>
      <c r="C281" s="603"/>
      <c r="D281" s="603"/>
      <c r="E281" s="767"/>
      <c r="F281" s="763"/>
      <c r="G281" s="763"/>
      <c r="H281" s="763"/>
      <c r="I281" s="763"/>
    </row>
    <row r="282" spans="1:9" x14ac:dyDescent="0.2">
      <c r="B282" s="260"/>
      <c r="C282" s="603"/>
      <c r="D282" s="603"/>
      <c r="E282" s="767"/>
      <c r="F282" s="763"/>
      <c r="G282" s="763"/>
      <c r="H282" s="763"/>
      <c r="I282" s="763"/>
    </row>
    <row r="283" spans="1:9" x14ac:dyDescent="0.2">
      <c r="B283" s="260" t="s">
        <v>557</v>
      </c>
      <c r="D283" s="603"/>
      <c r="E283" s="767"/>
      <c r="F283" s="763"/>
      <c r="G283" s="763"/>
      <c r="H283" s="763"/>
      <c r="I283" s="763"/>
    </row>
    <row r="284" spans="1:9" x14ac:dyDescent="0.2">
      <c r="B284" s="261" t="s">
        <v>558</v>
      </c>
      <c r="C284" s="75"/>
      <c r="D284" s="603"/>
      <c r="E284" s="767"/>
      <c r="F284" s="763"/>
      <c r="G284" s="763"/>
      <c r="H284" s="763"/>
      <c r="I284" s="763"/>
    </row>
    <row r="285" spans="1:9" ht="7.5" customHeight="1" x14ac:dyDescent="0.2"/>
    <row r="286" spans="1:9" x14ac:dyDescent="0.2">
      <c r="A286" s="49" t="s">
        <v>458</v>
      </c>
      <c r="B286" s="257" t="s">
        <v>554</v>
      </c>
      <c r="C286" s="258"/>
      <c r="D286" s="258"/>
      <c r="E286" s="259"/>
      <c r="F286" s="763"/>
      <c r="G286" s="763"/>
      <c r="H286" s="763"/>
      <c r="I286" s="763"/>
    </row>
    <row r="287" spans="1:9" x14ac:dyDescent="0.2">
      <c r="A287" s="49"/>
      <c r="B287" s="764"/>
      <c r="C287" s="765"/>
      <c r="D287" s="765"/>
      <c r="E287" s="766"/>
      <c r="F287" s="763"/>
      <c r="G287" s="763"/>
      <c r="H287" s="763"/>
      <c r="I287" s="763"/>
    </row>
    <row r="288" spans="1:9" x14ac:dyDescent="0.2">
      <c r="B288" s="260" t="s">
        <v>555</v>
      </c>
      <c r="C288" s="603"/>
      <c r="D288" s="603"/>
      <c r="E288" s="767"/>
      <c r="F288" s="763"/>
      <c r="G288" s="763"/>
      <c r="H288" s="763"/>
      <c r="I288" s="763"/>
    </row>
    <row r="289" spans="1:9" x14ac:dyDescent="0.2">
      <c r="B289" s="260" t="s">
        <v>883</v>
      </c>
      <c r="C289" s="603"/>
      <c r="D289" s="603"/>
      <c r="E289" s="767"/>
      <c r="F289" s="763"/>
      <c r="G289" s="763"/>
      <c r="H289" s="763"/>
      <c r="I289" s="763"/>
    </row>
    <row r="290" spans="1:9" x14ac:dyDescent="0.2">
      <c r="B290" s="260" t="s">
        <v>556</v>
      </c>
      <c r="C290" s="603"/>
      <c r="D290" s="603"/>
      <c r="E290" s="767"/>
      <c r="F290" s="763"/>
      <c r="G290" s="763"/>
      <c r="H290" s="763"/>
      <c r="I290" s="763"/>
    </row>
    <row r="291" spans="1:9" x14ac:dyDescent="0.2">
      <c r="B291" s="260"/>
      <c r="C291" s="603"/>
      <c r="D291" s="603"/>
      <c r="E291" s="767"/>
      <c r="F291" s="763"/>
      <c r="G291" s="763"/>
      <c r="H291" s="763"/>
      <c r="I291" s="763"/>
    </row>
    <row r="292" spans="1:9" x14ac:dyDescent="0.2">
      <c r="B292" s="260" t="s">
        <v>557</v>
      </c>
      <c r="D292" s="603"/>
      <c r="E292" s="767"/>
      <c r="F292" s="763"/>
      <c r="G292" s="763"/>
      <c r="H292" s="763"/>
      <c r="I292" s="763"/>
    </row>
    <row r="293" spans="1:9" x14ac:dyDescent="0.2">
      <c r="B293" s="261" t="s">
        <v>558</v>
      </c>
      <c r="C293" s="75"/>
      <c r="D293" s="603"/>
      <c r="E293" s="767"/>
      <c r="F293" s="763"/>
      <c r="G293" s="763"/>
      <c r="H293" s="763"/>
      <c r="I293" s="763"/>
    </row>
    <row r="294" spans="1:9" ht="7.5" customHeight="1" x14ac:dyDescent="0.2"/>
    <row r="295" spans="1:9" x14ac:dyDescent="0.2">
      <c r="A295" s="49" t="s">
        <v>460</v>
      </c>
      <c r="B295" s="257" t="s">
        <v>554</v>
      </c>
      <c r="C295" s="258"/>
      <c r="D295" s="258"/>
      <c r="E295" s="259"/>
      <c r="F295" s="763"/>
      <c r="G295" s="763"/>
      <c r="H295" s="763"/>
      <c r="I295" s="763"/>
    </row>
    <row r="296" spans="1:9" x14ac:dyDescent="0.2">
      <c r="A296" s="49"/>
      <c r="B296" s="764"/>
      <c r="C296" s="765"/>
      <c r="D296" s="765"/>
      <c r="E296" s="766"/>
      <c r="F296" s="763"/>
      <c r="G296" s="763"/>
      <c r="H296" s="763"/>
      <c r="I296" s="763"/>
    </row>
    <row r="297" spans="1:9" x14ac:dyDescent="0.2">
      <c r="B297" s="260" t="s">
        <v>555</v>
      </c>
      <c r="C297" s="603"/>
      <c r="D297" s="603"/>
      <c r="E297" s="767"/>
      <c r="F297" s="763"/>
      <c r="G297" s="763"/>
      <c r="H297" s="763"/>
      <c r="I297" s="763"/>
    </row>
    <row r="298" spans="1:9" x14ac:dyDescent="0.2">
      <c r="B298" s="260" t="s">
        <v>883</v>
      </c>
      <c r="C298" s="603"/>
      <c r="D298" s="603"/>
      <c r="E298" s="767"/>
      <c r="F298" s="763"/>
      <c r="G298" s="763"/>
      <c r="H298" s="763"/>
      <c r="I298" s="763"/>
    </row>
    <row r="299" spans="1:9" x14ac:dyDescent="0.2">
      <c r="B299" s="260" t="s">
        <v>556</v>
      </c>
      <c r="C299" s="603"/>
      <c r="D299" s="603"/>
      <c r="E299" s="767"/>
      <c r="F299" s="763"/>
      <c r="G299" s="763"/>
      <c r="H299" s="763"/>
      <c r="I299" s="763"/>
    </row>
    <row r="300" spans="1:9" x14ac:dyDescent="0.2">
      <c r="B300" s="260"/>
      <c r="C300" s="603"/>
      <c r="D300" s="603"/>
      <c r="E300" s="767"/>
      <c r="F300" s="763"/>
      <c r="G300" s="763"/>
      <c r="H300" s="763"/>
      <c r="I300" s="763"/>
    </row>
    <row r="301" spans="1:9" x14ac:dyDescent="0.2">
      <c r="B301" s="260" t="s">
        <v>557</v>
      </c>
      <c r="D301" s="603"/>
      <c r="E301" s="767"/>
      <c r="F301" s="763"/>
      <c r="G301" s="763"/>
      <c r="H301" s="763"/>
      <c r="I301" s="763"/>
    </row>
    <row r="302" spans="1:9" x14ac:dyDescent="0.2">
      <c r="B302" s="261" t="s">
        <v>558</v>
      </c>
      <c r="C302" s="75"/>
      <c r="D302" s="603"/>
      <c r="E302" s="767"/>
      <c r="F302" s="763"/>
      <c r="G302" s="763"/>
      <c r="H302" s="763"/>
      <c r="I302" s="763"/>
    </row>
    <row r="303" spans="1:9" ht="7.5" customHeight="1" x14ac:dyDescent="0.2"/>
    <row r="304" spans="1:9" x14ac:dyDescent="0.2">
      <c r="A304" s="49" t="s">
        <v>462</v>
      </c>
      <c r="B304" s="257" t="s">
        <v>554</v>
      </c>
      <c r="C304" s="258"/>
      <c r="D304" s="258"/>
      <c r="E304" s="259"/>
      <c r="F304" s="763"/>
      <c r="G304" s="763"/>
      <c r="H304" s="763"/>
      <c r="I304" s="763"/>
    </row>
    <row r="305" spans="1:9" x14ac:dyDescent="0.2">
      <c r="A305" s="49"/>
      <c r="B305" s="764"/>
      <c r="C305" s="765"/>
      <c r="D305" s="765"/>
      <c r="E305" s="766"/>
      <c r="F305" s="763"/>
      <c r="G305" s="763"/>
      <c r="H305" s="763"/>
      <c r="I305" s="763"/>
    </row>
    <row r="306" spans="1:9" x14ac:dyDescent="0.2">
      <c r="B306" s="260" t="s">
        <v>555</v>
      </c>
      <c r="C306" s="603"/>
      <c r="D306" s="603"/>
      <c r="E306" s="767"/>
      <c r="F306" s="763"/>
      <c r="G306" s="763"/>
      <c r="H306" s="763"/>
      <c r="I306" s="763"/>
    </row>
    <row r="307" spans="1:9" x14ac:dyDescent="0.2">
      <c r="B307" s="260" t="s">
        <v>883</v>
      </c>
      <c r="C307" s="603"/>
      <c r="D307" s="603"/>
      <c r="E307" s="767"/>
      <c r="F307" s="763"/>
      <c r="G307" s="763"/>
      <c r="H307" s="763"/>
      <c r="I307" s="763"/>
    </row>
    <row r="308" spans="1:9" x14ac:dyDescent="0.2">
      <c r="B308" s="260" t="s">
        <v>556</v>
      </c>
      <c r="C308" s="603"/>
      <c r="D308" s="603"/>
      <c r="E308" s="767"/>
      <c r="F308" s="763"/>
      <c r="G308" s="763"/>
      <c r="H308" s="763"/>
      <c r="I308" s="763"/>
    </row>
    <row r="309" spans="1:9" x14ac:dyDescent="0.2">
      <c r="B309" s="260"/>
      <c r="C309" s="603"/>
      <c r="D309" s="603"/>
      <c r="E309" s="767"/>
      <c r="F309" s="763"/>
      <c r="G309" s="763"/>
      <c r="H309" s="763"/>
      <c r="I309" s="763"/>
    </row>
    <row r="310" spans="1:9" x14ac:dyDescent="0.2">
      <c r="B310" s="260" t="s">
        <v>557</v>
      </c>
      <c r="D310" s="603"/>
      <c r="E310" s="767"/>
      <c r="F310" s="763"/>
      <c r="G310" s="763"/>
      <c r="H310" s="763"/>
      <c r="I310" s="763"/>
    </row>
    <row r="311" spans="1:9" x14ac:dyDescent="0.2">
      <c r="B311" s="261" t="s">
        <v>558</v>
      </c>
      <c r="C311" s="75"/>
      <c r="D311" s="603"/>
      <c r="E311" s="767"/>
      <c r="F311" s="763"/>
      <c r="G311" s="763"/>
      <c r="H311" s="763"/>
      <c r="I311" s="763"/>
    </row>
  </sheetData>
  <sheetProtection algorithmName="SHA-512" hashValue="7WbNQPvhxQxc+Ryr28GEuztXhsXJFA/cv/vSUsxk5RDpCfAsQm5J7Y5WHTe3h7GOQ6Qw/IvA2B3WeFVYCo/8wQ==" saltValue="60/1A+/FMkEtL6BoxP1Wqw==" spinCount="100000" sheet="1" objects="1" scenarios="1"/>
  <mergeCells count="219">
    <mergeCell ref="D311:E311"/>
    <mergeCell ref="F304:F311"/>
    <mergeCell ref="G304:G311"/>
    <mergeCell ref="H304:H311"/>
    <mergeCell ref="I304:I311"/>
    <mergeCell ref="B305:E305"/>
    <mergeCell ref="C306:E306"/>
    <mergeCell ref="C307:E307"/>
    <mergeCell ref="C308:E308"/>
    <mergeCell ref="C309:E309"/>
    <mergeCell ref="D310:E310"/>
    <mergeCell ref="F286:F293"/>
    <mergeCell ref="G286:G293"/>
    <mergeCell ref="H286:H293"/>
    <mergeCell ref="I286:I293"/>
    <mergeCell ref="B287:E287"/>
    <mergeCell ref="C288:E288"/>
    <mergeCell ref="C289:E289"/>
    <mergeCell ref="C290:E290"/>
    <mergeCell ref="I295:I302"/>
    <mergeCell ref="B296:E296"/>
    <mergeCell ref="C297:E297"/>
    <mergeCell ref="C298:E298"/>
    <mergeCell ref="C299:E299"/>
    <mergeCell ref="C300:E300"/>
    <mergeCell ref="D301:E301"/>
    <mergeCell ref="D302:E302"/>
    <mergeCell ref="C291:E291"/>
    <mergeCell ref="D292:E292"/>
    <mergeCell ref="D293:E293"/>
    <mergeCell ref="F295:F302"/>
    <mergeCell ref="G295:G302"/>
    <mergeCell ref="H295:H302"/>
    <mergeCell ref="D275:E275"/>
    <mergeCell ref="F277:F284"/>
    <mergeCell ref="G277:G284"/>
    <mergeCell ref="H277:H284"/>
    <mergeCell ref="I277:I284"/>
    <mergeCell ref="B278:E278"/>
    <mergeCell ref="C279:E279"/>
    <mergeCell ref="C280:E280"/>
    <mergeCell ref="C281:E281"/>
    <mergeCell ref="C282:E282"/>
    <mergeCell ref="F268:F275"/>
    <mergeCell ref="G268:G275"/>
    <mergeCell ref="H268:H275"/>
    <mergeCell ref="I268:I275"/>
    <mergeCell ref="B269:E269"/>
    <mergeCell ref="C270:E270"/>
    <mergeCell ref="C271:E271"/>
    <mergeCell ref="C272:E272"/>
    <mergeCell ref="C273:E273"/>
    <mergeCell ref="D274:E274"/>
    <mergeCell ref="D283:E283"/>
    <mergeCell ref="D284:E284"/>
    <mergeCell ref="F250:F257"/>
    <mergeCell ref="G250:G257"/>
    <mergeCell ref="H250:H257"/>
    <mergeCell ref="I250:I257"/>
    <mergeCell ref="B251:E251"/>
    <mergeCell ref="C252:E252"/>
    <mergeCell ref="C253:E253"/>
    <mergeCell ref="C254:E254"/>
    <mergeCell ref="I259:I266"/>
    <mergeCell ref="B260:E260"/>
    <mergeCell ref="C261:E261"/>
    <mergeCell ref="C262:E262"/>
    <mergeCell ref="C263:E263"/>
    <mergeCell ref="C264:E264"/>
    <mergeCell ref="D265:E265"/>
    <mergeCell ref="D266:E266"/>
    <mergeCell ref="C255:E255"/>
    <mergeCell ref="D256:E256"/>
    <mergeCell ref="D257:E257"/>
    <mergeCell ref="F259:F266"/>
    <mergeCell ref="G259:G266"/>
    <mergeCell ref="H259:H266"/>
    <mergeCell ref="D239:E239"/>
    <mergeCell ref="F241:F248"/>
    <mergeCell ref="G241:G248"/>
    <mergeCell ref="H241:H248"/>
    <mergeCell ref="I241:I248"/>
    <mergeCell ref="B242:E242"/>
    <mergeCell ref="C243:E243"/>
    <mergeCell ref="C244:E244"/>
    <mergeCell ref="C245:E245"/>
    <mergeCell ref="C246:E246"/>
    <mergeCell ref="F232:F239"/>
    <mergeCell ref="G232:G239"/>
    <mergeCell ref="H232:H239"/>
    <mergeCell ref="I232:I239"/>
    <mergeCell ref="B233:E233"/>
    <mergeCell ref="C234:E234"/>
    <mergeCell ref="C235:E235"/>
    <mergeCell ref="C236:E236"/>
    <mergeCell ref="C237:E237"/>
    <mergeCell ref="D238:E238"/>
    <mergeCell ref="D247:E247"/>
    <mergeCell ref="D248:E248"/>
    <mergeCell ref="F214:F221"/>
    <mergeCell ref="G214:G221"/>
    <mergeCell ref="H214:H221"/>
    <mergeCell ref="I214:I221"/>
    <mergeCell ref="B215:E215"/>
    <mergeCell ref="C216:E216"/>
    <mergeCell ref="C217:E217"/>
    <mergeCell ref="C218:E218"/>
    <mergeCell ref="I223:I230"/>
    <mergeCell ref="B224:E224"/>
    <mergeCell ref="C225:E225"/>
    <mergeCell ref="C226:E226"/>
    <mergeCell ref="C227:E227"/>
    <mergeCell ref="C228:E228"/>
    <mergeCell ref="D229:E229"/>
    <mergeCell ref="D230:E230"/>
    <mergeCell ref="C219:E219"/>
    <mergeCell ref="D220:E220"/>
    <mergeCell ref="D221:E221"/>
    <mergeCell ref="F223:F230"/>
    <mergeCell ref="G223:G230"/>
    <mergeCell ref="H223:H230"/>
    <mergeCell ref="D203:E203"/>
    <mergeCell ref="F205:F212"/>
    <mergeCell ref="G205:G212"/>
    <mergeCell ref="H205:H212"/>
    <mergeCell ref="I205:I212"/>
    <mergeCell ref="B206:E206"/>
    <mergeCell ref="C207:E207"/>
    <mergeCell ref="C208:E208"/>
    <mergeCell ref="C209:E209"/>
    <mergeCell ref="C210:E210"/>
    <mergeCell ref="F196:F203"/>
    <mergeCell ref="G196:G203"/>
    <mergeCell ref="H196:H203"/>
    <mergeCell ref="I196:I203"/>
    <mergeCell ref="B197:E197"/>
    <mergeCell ref="C198:E198"/>
    <mergeCell ref="C199:E199"/>
    <mergeCell ref="C200:E200"/>
    <mergeCell ref="C201:E201"/>
    <mergeCell ref="D202:E202"/>
    <mergeCell ref="D211:E211"/>
    <mergeCell ref="D212:E212"/>
    <mergeCell ref="F178:F185"/>
    <mergeCell ref="G178:G185"/>
    <mergeCell ref="H178:H185"/>
    <mergeCell ref="I178:I185"/>
    <mergeCell ref="B179:E179"/>
    <mergeCell ref="C180:E180"/>
    <mergeCell ref="C181:E181"/>
    <mergeCell ref="C182:E182"/>
    <mergeCell ref="I187:I194"/>
    <mergeCell ref="B188:E188"/>
    <mergeCell ref="C189:E189"/>
    <mergeCell ref="C190:E190"/>
    <mergeCell ref="C191:E191"/>
    <mergeCell ref="C192:E192"/>
    <mergeCell ref="D193:E193"/>
    <mergeCell ref="D194:E194"/>
    <mergeCell ref="C183:E183"/>
    <mergeCell ref="D184:E184"/>
    <mergeCell ref="D185:E185"/>
    <mergeCell ref="F187:F194"/>
    <mergeCell ref="G187:G194"/>
    <mergeCell ref="H187:H194"/>
    <mergeCell ref="F168:H168"/>
    <mergeCell ref="F169:F176"/>
    <mergeCell ref="G169:G176"/>
    <mergeCell ref="H169:H176"/>
    <mergeCell ref="I169:I176"/>
    <mergeCell ref="B170:E170"/>
    <mergeCell ref="C171:E171"/>
    <mergeCell ref="C172:E172"/>
    <mergeCell ref="C173:E173"/>
    <mergeCell ref="C174:E174"/>
    <mergeCell ref="D175:E175"/>
    <mergeCell ref="D176:E176"/>
    <mergeCell ref="B159:I159"/>
    <mergeCell ref="B160:I160"/>
    <mergeCell ref="B161:I161"/>
    <mergeCell ref="B162:I162"/>
    <mergeCell ref="B163:I163"/>
    <mergeCell ref="F167:I167"/>
    <mergeCell ref="B135:I135"/>
    <mergeCell ref="C136:I136"/>
    <mergeCell ref="C141:I141"/>
    <mergeCell ref="B149:I149"/>
    <mergeCell ref="B154:I154"/>
    <mergeCell ref="B158:I158"/>
    <mergeCell ref="B98:I98"/>
    <mergeCell ref="B100:I100"/>
    <mergeCell ref="B102:I102"/>
    <mergeCell ref="B110:I110"/>
    <mergeCell ref="B118:I118"/>
    <mergeCell ref="B128:I128"/>
    <mergeCell ref="C72:I72"/>
    <mergeCell ref="C73:I73"/>
    <mergeCell ref="B75:I75"/>
    <mergeCell ref="B79:I79"/>
    <mergeCell ref="B81:I81"/>
    <mergeCell ref="B90:I90"/>
    <mergeCell ref="C67:I67"/>
    <mergeCell ref="C68:I68"/>
    <mergeCell ref="B70:I70"/>
    <mergeCell ref="A8:I8"/>
    <mergeCell ref="A9:I9"/>
    <mergeCell ref="A10:I10"/>
    <mergeCell ref="A20:I20"/>
    <mergeCell ref="B34:I34"/>
    <mergeCell ref="B41:I41"/>
    <mergeCell ref="A1:I1"/>
    <mergeCell ref="A3:I3"/>
    <mergeCell ref="A4:I4"/>
    <mergeCell ref="A5:I5"/>
    <mergeCell ref="A6:I6"/>
    <mergeCell ref="A7:I7"/>
    <mergeCell ref="B48:I48"/>
    <mergeCell ref="B59:I59"/>
    <mergeCell ref="B65:I65"/>
  </mergeCells>
  <pageMargins left="0.7" right="0.7" top="0.75" bottom="0.75" header="0.3" footer="0.3"/>
  <pageSetup fitToHeight="0" orientation="portrait" r:id="rId1"/>
  <drawing r:id="rId2"/>
  <legacyDrawing r:id="rId3"/>
  <oleObjects>
    <mc:AlternateContent xmlns:mc="http://schemas.openxmlformats.org/markup-compatibility/2006">
      <mc:Choice Requires="x14">
        <oleObject progId="Word.Document.8" shapeId="35905" r:id="rId4">
          <objectPr defaultSize="0" r:id="rId5">
            <anchor moveWithCells="1">
              <from>
                <xdr:col>0</xdr:col>
                <xdr:colOff>257175</xdr:colOff>
                <xdr:row>315</xdr:row>
                <xdr:rowOff>142875</xdr:rowOff>
              </from>
              <to>
                <xdr:col>8</xdr:col>
                <xdr:colOff>581025</xdr:colOff>
                <xdr:row>367</xdr:row>
                <xdr:rowOff>47625</xdr:rowOff>
              </to>
            </anchor>
          </objectPr>
        </oleObject>
      </mc:Choice>
      <mc:Fallback>
        <oleObject progId="Word.Document.8" shapeId="35905" r:id="rId4"/>
      </mc:Fallback>
    </mc:AlternateContent>
  </oleObjects>
  <mc:AlternateContent xmlns:mc="http://schemas.openxmlformats.org/markup-compatibility/2006">
    <mc:Choice Requires="x14">
      <controls>
        <mc:AlternateContent xmlns:mc="http://schemas.openxmlformats.org/markup-compatibility/2006">
          <mc:Choice Requires="x14">
            <control shapeId="35841" r:id="rId6" name="Check Box 1">
              <controlPr defaultSize="0" autoFill="0" autoLine="0" autoPict="0">
                <anchor moveWithCells="1">
                  <from>
                    <xdr:col>1</xdr:col>
                    <xdr:colOff>295275</xdr:colOff>
                    <xdr:row>22</xdr:row>
                    <xdr:rowOff>0</xdr:rowOff>
                  </from>
                  <to>
                    <xdr:col>1</xdr:col>
                    <xdr:colOff>600075</xdr:colOff>
                    <xdr:row>23</xdr:row>
                    <xdr:rowOff>57150</xdr:rowOff>
                  </to>
                </anchor>
              </controlPr>
            </control>
          </mc:Choice>
        </mc:AlternateContent>
        <mc:AlternateContent xmlns:mc="http://schemas.openxmlformats.org/markup-compatibility/2006">
          <mc:Choice Requires="x14">
            <control shapeId="35842" r:id="rId7" name="Check Box 2">
              <controlPr defaultSize="0" autoFill="0" autoLine="0" autoPict="0">
                <anchor moveWithCells="1">
                  <from>
                    <xdr:col>1</xdr:col>
                    <xdr:colOff>295275</xdr:colOff>
                    <xdr:row>21</xdr:row>
                    <xdr:rowOff>0</xdr:rowOff>
                  </from>
                  <to>
                    <xdr:col>1</xdr:col>
                    <xdr:colOff>600075</xdr:colOff>
                    <xdr:row>22</xdr:row>
                    <xdr:rowOff>57150</xdr:rowOff>
                  </to>
                </anchor>
              </controlPr>
            </control>
          </mc:Choice>
        </mc:AlternateContent>
        <mc:AlternateContent xmlns:mc="http://schemas.openxmlformats.org/markup-compatibility/2006">
          <mc:Choice Requires="x14">
            <control shapeId="35843" r:id="rId8" name="Check Box 3">
              <controlPr defaultSize="0" autoFill="0" autoLine="0" autoPict="0">
                <anchor moveWithCells="1">
                  <from>
                    <xdr:col>1</xdr:col>
                    <xdr:colOff>295275</xdr:colOff>
                    <xdr:row>31</xdr:row>
                    <xdr:rowOff>0</xdr:rowOff>
                  </from>
                  <to>
                    <xdr:col>1</xdr:col>
                    <xdr:colOff>600075</xdr:colOff>
                    <xdr:row>32</xdr:row>
                    <xdr:rowOff>57150</xdr:rowOff>
                  </to>
                </anchor>
              </controlPr>
            </control>
          </mc:Choice>
        </mc:AlternateContent>
        <mc:AlternateContent xmlns:mc="http://schemas.openxmlformats.org/markup-compatibility/2006">
          <mc:Choice Requires="x14">
            <control shapeId="35844" r:id="rId9" name="Check Box 4">
              <controlPr defaultSize="0" autoFill="0" autoLine="0" autoPict="0">
                <anchor moveWithCells="1">
                  <from>
                    <xdr:col>1</xdr:col>
                    <xdr:colOff>295275</xdr:colOff>
                    <xdr:row>30</xdr:row>
                    <xdr:rowOff>0</xdr:rowOff>
                  </from>
                  <to>
                    <xdr:col>1</xdr:col>
                    <xdr:colOff>600075</xdr:colOff>
                    <xdr:row>31</xdr:row>
                    <xdr:rowOff>57150</xdr:rowOff>
                  </to>
                </anchor>
              </controlPr>
            </control>
          </mc:Choice>
        </mc:AlternateContent>
        <mc:AlternateContent xmlns:mc="http://schemas.openxmlformats.org/markup-compatibility/2006">
          <mc:Choice Requires="x14">
            <control shapeId="35845" r:id="rId10" name="Check Box 5">
              <controlPr defaultSize="0" autoFill="0" autoLine="0" autoPict="0">
                <anchor moveWithCells="1">
                  <from>
                    <xdr:col>1</xdr:col>
                    <xdr:colOff>295275</xdr:colOff>
                    <xdr:row>38</xdr:row>
                    <xdr:rowOff>0</xdr:rowOff>
                  </from>
                  <to>
                    <xdr:col>1</xdr:col>
                    <xdr:colOff>600075</xdr:colOff>
                    <xdr:row>39</xdr:row>
                    <xdr:rowOff>57150</xdr:rowOff>
                  </to>
                </anchor>
              </controlPr>
            </control>
          </mc:Choice>
        </mc:AlternateContent>
        <mc:AlternateContent xmlns:mc="http://schemas.openxmlformats.org/markup-compatibility/2006">
          <mc:Choice Requires="x14">
            <control shapeId="35846" r:id="rId11" name="Check Box 6">
              <controlPr defaultSize="0" autoFill="0" autoLine="0" autoPict="0">
                <anchor moveWithCells="1">
                  <from>
                    <xdr:col>1</xdr:col>
                    <xdr:colOff>295275</xdr:colOff>
                    <xdr:row>37</xdr:row>
                    <xdr:rowOff>0</xdr:rowOff>
                  </from>
                  <to>
                    <xdr:col>1</xdr:col>
                    <xdr:colOff>600075</xdr:colOff>
                    <xdr:row>38</xdr:row>
                    <xdr:rowOff>57150</xdr:rowOff>
                  </to>
                </anchor>
              </controlPr>
            </control>
          </mc:Choice>
        </mc:AlternateContent>
        <mc:AlternateContent xmlns:mc="http://schemas.openxmlformats.org/markup-compatibility/2006">
          <mc:Choice Requires="x14">
            <control shapeId="35847" r:id="rId12" name="Check Box 7">
              <controlPr defaultSize="0" autoFill="0" autoLine="0" autoPict="0">
                <anchor moveWithCells="1">
                  <from>
                    <xdr:col>1</xdr:col>
                    <xdr:colOff>295275</xdr:colOff>
                    <xdr:row>45</xdr:row>
                    <xdr:rowOff>0</xdr:rowOff>
                  </from>
                  <to>
                    <xdr:col>1</xdr:col>
                    <xdr:colOff>600075</xdr:colOff>
                    <xdr:row>46</xdr:row>
                    <xdr:rowOff>57150</xdr:rowOff>
                  </to>
                </anchor>
              </controlPr>
            </control>
          </mc:Choice>
        </mc:AlternateContent>
        <mc:AlternateContent xmlns:mc="http://schemas.openxmlformats.org/markup-compatibility/2006">
          <mc:Choice Requires="x14">
            <control shapeId="35848" r:id="rId13" name="Check Box 8">
              <controlPr defaultSize="0" autoFill="0" autoLine="0" autoPict="0">
                <anchor moveWithCells="1">
                  <from>
                    <xdr:col>1</xdr:col>
                    <xdr:colOff>295275</xdr:colOff>
                    <xdr:row>44</xdr:row>
                    <xdr:rowOff>0</xdr:rowOff>
                  </from>
                  <to>
                    <xdr:col>1</xdr:col>
                    <xdr:colOff>600075</xdr:colOff>
                    <xdr:row>45</xdr:row>
                    <xdr:rowOff>57150</xdr:rowOff>
                  </to>
                </anchor>
              </controlPr>
            </control>
          </mc:Choice>
        </mc:AlternateContent>
        <mc:AlternateContent xmlns:mc="http://schemas.openxmlformats.org/markup-compatibility/2006">
          <mc:Choice Requires="x14">
            <control shapeId="35849" r:id="rId14" name="Check Box 9">
              <controlPr defaultSize="0" autoFill="0" autoLine="0" autoPict="0">
                <anchor moveWithCells="1">
                  <from>
                    <xdr:col>1</xdr:col>
                    <xdr:colOff>295275</xdr:colOff>
                    <xdr:row>52</xdr:row>
                    <xdr:rowOff>0</xdr:rowOff>
                  </from>
                  <to>
                    <xdr:col>1</xdr:col>
                    <xdr:colOff>600075</xdr:colOff>
                    <xdr:row>53</xdr:row>
                    <xdr:rowOff>57150</xdr:rowOff>
                  </to>
                </anchor>
              </controlPr>
            </control>
          </mc:Choice>
        </mc:AlternateContent>
        <mc:AlternateContent xmlns:mc="http://schemas.openxmlformats.org/markup-compatibility/2006">
          <mc:Choice Requires="x14">
            <control shapeId="35850" r:id="rId15" name="Check Box 10">
              <controlPr defaultSize="0" autoFill="0" autoLine="0" autoPict="0">
                <anchor moveWithCells="1">
                  <from>
                    <xdr:col>1</xdr:col>
                    <xdr:colOff>295275</xdr:colOff>
                    <xdr:row>51</xdr:row>
                    <xdr:rowOff>0</xdr:rowOff>
                  </from>
                  <to>
                    <xdr:col>1</xdr:col>
                    <xdr:colOff>600075</xdr:colOff>
                    <xdr:row>52</xdr:row>
                    <xdr:rowOff>57150</xdr:rowOff>
                  </to>
                </anchor>
              </controlPr>
            </control>
          </mc:Choice>
        </mc:AlternateContent>
        <mc:AlternateContent xmlns:mc="http://schemas.openxmlformats.org/markup-compatibility/2006">
          <mc:Choice Requires="x14">
            <control shapeId="35851" r:id="rId16" name="Check Box 11">
              <controlPr defaultSize="0" autoFill="0" autoLine="0" autoPict="0">
                <anchor moveWithCells="1">
                  <from>
                    <xdr:col>1</xdr:col>
                    <xdr:colOff>295275</xdr:colOff>
                    <xdr:row>53</xdr:row>
                    <xdr:rowOff>0</xdr:rowOff>
                  </from>
                  <to>
                    <xdr:col>1</xdr:col>
                    <xdr:colOff>600075</xdr:colOff>
                    <xdr:row>54</xdr:row>
                    <xdr:rowOff>57150</xdr:rowOff>
                  </to>
                </anchor>
              </controlPr>
            </control>
          </mc:Choice>
        </mc:AlternateContent>
        <mc:AlternateContent xmlns:mc="http://schemas.openxmlformats.org/markup-compatibility/2006">
          <mc:Choice Requires="x14">
            <control shapeId="35852" r:id="rId17" name="Check Box 12">
              <controlPr defaultSize="0" autoFill="0" autoLine="0" autoPict="0">
                <anchor moveWithCells="1">
                  <from>
                    <xdr:col>1</xdr:col>
                    <xdr:colOff>295275</xdr:colOff>
                    <xdr:row>54</xdr:row>
                    <xdr:rowOff>0</xdr:rowOff>
                  </from>
                  <to>
                    <xdr:col>1</xdr:col>
                    <xdr:colOff>600075</xdr:colOff>
                    <xdr:row>55</xdr:row>
                    <xdr:rowOff>57150</xdr:rowOff>
                  </to>
                </anchor>
              </controlPr>
            </control>
          </mc:Choice>
        </mc:AlternateContent>
        <mc:AlternateContent xmlns:mc="http://schemas.openxmlformats.org/markup-compatibility/2006">
          <mc:Choice Requires="x14">
            <control shapeId="35853" r:id="rId18" name="Check Box 13">
              <controlPr defaultSize="0" autoFill="0" autoLine="0" autoPict="0">
                <anchor moveWithCells="1">
                  <from>
                    <xdr:col>1</xdr:col>
                    <xdr:colOff>295275</xdr:colOff>
                    <xdr:row>61</xdr:row>
                    <xdr:rowOff>0</xdr:rowOff>
                  </from>
                  <to>
                    <xdr:col>1</xdr:col>
                    <xdr:colOff>600075</xdr:colOff>
                    <xdr:row>62</xdr:row>
                    <xdr:rowOff>57150</xdr:rowOff>
                  </to>
                </anchor>
              </controlPr>
            </control>
          </mc:Choice>
        </mc:AlternateContent>
        <mc:AlternateContent xmlns:mc="http://schemas.openxmlformats.org/markup-compatibility/2006">
          <mc:Choice Requires="x14">
            <control shapeId="35854" r:id="rId19" name="Check Box 14">
              <controlPr defaultSize="0" autoFill="0" autoLine="0" autoPict="0">
                <anchor moveWithCells="1">
                  <from>
                    <xdr:col>1</xdr:col>
                    <xdr:colOff>295275</xdr:colOff>
                    <xdr:row>60</xdr:row>
                    <xdr:rowOff>0</xdr:rowOff>
                  </from>
                  <to>
                    <xdr:col>1</xdr:col>
                    <xdr:colOff>600075</xdr:colOff>
                    <xdr:row>61</xdr:row>
                    <xdr:rowOff>57150</xdr:rowOff>
                  </to>
                </anchor>
              </controlPr>
            </control>
          </mc:Choice>
        </mc:AlternateContent>
        <mc:AlternateContent xmlns:mc="http://schemas.openxmlformats.org/markup-compatibility/2006">
          <mc:Choice Requires="x14">
            <control shapeId="35855" r:id="rId20" name="Check Box 15">
              <controlPr defaultSize="0" autoFill="0" autoLine="0" autoPict="0">
                <anchor moveWithCells="1">
                  <from>
                    <xdr:col>1</xdr:col>
                    <xdr:colOff>295275</xdr:colOff>
                    <xdr:row>62</xdr:row>
                    <xdr:rowOff>0</xdr:rowOff>
                  </from>
                  <to>
                    <xdr:col>1</xdr:col>
                    <xdr:colOff>600075</xdr:colOff>
                    <xdr:row>63</xdr:row>
                    <xdr:rowOff>57150</xdr:rowOff>
                  </to>
                </anchor>
              </controlPr>
            </control>
          </mc:Choice>
        </mc:AlternateContent>
        <mc:AlternateContent xmlns:mc="http://schemas.openxmlformats.org/markup-compatibility/2006">
          <mc:Choice Requires="x14">
            <control shapeId="35856" r:id="rId21" name="Check Box 16">
              <controlPr defaultSize="0" autoFill="0" autoLine="0" autoPict="0">
                <anchor moveWithCells="1">
                  <from>
                    <xdr:col>1</xdr:col>
                    <xdr:colOff>295275</xdr:colOff>
                    <xdr:row>66</xdr:row>
                    <xdr:rowOff>0</xdr:rowOff>
                  </from>
                  <to>
                    <xdr:col>1</xdr:col>
                    <xdr:colOff>600075</xdr:colOff>
                    <xdr:row>67</xdr:row>
                    <xdr:rowOff>57150</xdr:rowOff>
                  </to>
                </anchor>
              </controlPr>
            </control>
          </mc:Choice>
        </mc:AlternateContent>
        <mc:AlternateContent xmlns:mc="http://schemas.openxmlformats.org/markup-compatibility/2006">
          <mc:Choice Requires="x14">
            <control shapeId="35857" r:id="rId22" name="Check Box 17">
              <controlPr defaultSize="0" autoFill="0" autoLine="0" autoPict="0">
                <anchor moveWithCells="1">
                  <from>
                    <xdr:col>1</xdr:col>
                    <xdr:colOff>295275</xdr:colOff>
                    <xdr:row>67</xdr:row>
                    <xdr:rowOff>9525</xdr:rowOff>
                  </from>
                  <to>
                    <xdr:col>1</xdr:col>
                    <xdr:colOff>600075</xdr:colOff>
                    <xdr:row>68</xdr:row>
                    <xdr:rowOff>66675</xdr:rowOff>
                  </to>
                </anchor>
              </controlPr>
            </control>
          </mc:Choice>
        </mc:AlternateContent>
        <mc:AlternateContent xmlns:mc="http://schemas.openxmlformats.org/markup-compatibility/2006">
          <mc:Choice Requires="x14">
            <control shapeId="35858" r:id="rId23" name="Check Box 18">
              <controlPr defaultSize="0" autoFill="0" autoLine="0" autoPict="0">
                <anchor moveWithCells="1">
                  <from>
                    <xdr:col>1</xdr:col>
                    <xdr:colOff>295275</xdr:colOff>
                    <xdr:row>71</xdr:row>
                    <xdr:rowOff>0</xdr:rowOff>
                  </from>
                  <to>
                    <xdr:col>1</xdr:col>
                    <xdr:colOff>600075</xdr:colOff>
                    <xdr:row>72</xdr:row>
                    <xdr:rowOff>57150</xdr:rowOff>
                  </to>
                </anchor>
              </controlPr>
            </control>
          </mc:Choice>
        </mc:AlternateContent>
        <mc:AlternateContent xmlns:mc="http://schemas.openxmlformats.org/markup-compatibility/2006">
          <mc:Choice Requires="x14">
            <control shapeId="35859" r:id="rId24" name="Check Box 19">
              <controlPr defaultSize="0" autoFill="0" autoLine="0" autoPict="0">
                <anchor moveWithCells="1">
                  <from>
                    <xdr:col>1</xdr:col>
                    <xdr:colOff>295275</xdr:colOff>
                    <xdr:row>72</xdr:row>
                    <xdr:rowOff>9525</xdr:rowOff>
                  </from>
                  <to>
                    <xdr:col>1</xdr:col>
                    <xdr:colOff>600075</xdr:colOff>
                    <xdr:row>73</xdr:row>
                    <xdr:rowOff>66675</xdr:rowOff>
                  </to>
                </anchor>
              </controlPr>
            </control>
          </mc:Choice>
        </mc:AlternateContent>
        <mc:AlternateContent xmlns:mc="http://schemas.openxmlformats.org/markup-compatibility/2006">
          <mc:Choice Requires="x14">
            <control shapeId="35860" r:id="rId25" name="Check Box 20">
              <controlPr defaultSize="0" autoFill="0" autoLine="0" autoPict="0">
                <anchor moveWithCells="1">
                  <from>
                    <xdr:col>1</xdr:col>
                    <xdr:colOff>295275</xdr:colOff>
                    <xdr:row>85</xdr:row>
                    <xdr:rowOff>0</xdr:rowOff>
                  </from>
                  <to>
                    <xdr:col>1</xdr:col>
                    <xdr:colOff>600075</xdr:colOff>
                    <xdr:row>86</xdr:row>
                    <xdr:rowOff>57150</xdr:rowOff>
                  </to>
                </anchor>
              </controlPr>
            </control>
          </mc:Choice>
        </mc:AlternateContent>
        <mc:AlternateContent xmlns:mc="http://schemas.openxmlformats.org/markup-compatibility/2006">
          <mc:Choice Requires="x14">
            <control shapeId="35861" r:id="rId26" name="Check Box 21">
              <controlPr defaultSize="0" autoFill="0" autoLine="0" autoPict="0">
                <anchor moveWithCells="1">
                  <from>
                    <xdr:col>1</xdr:col>
                    <xdr:colOff>295275</xdr:colOff>
                    <xdr:row>84</xdr:row>
                    <xdr:rowOff>0</xdr:rowOff>
                  </from>
                  <to>
                    <xdr:col>1</xdr:col>
                    <xdr:colOff>600075</xdr:colOff>
                    <xdr:row>85</xdr:row>
                    <xdr:rowOff>57150</xdr:rowOff>
                  </to>
                </anchor>
              </controlPr>
            </control>
          </mc:Choice>
        </mc:AlternateContent>
        <mc:AlternateContent xmlns:mc="http://schemas.openxmlformats.org/markup-compatibility/2006">
          <mc:Choice Requires="x14">
            <control shapeId="35862" r:id="rId27" name="Check Box 22">
              <controlPr defaultSize="0" autoFill="0" autoLine="0" autoPict="0">
                <anchor moveWithCells="1">
                  <from>
                    <xdr:col>1</xdr:col>
                    <xdr:colOff>295275</xdr:colOff>
                    <xdr:row>86</xdr:row>
                    <xdr:rowOff>0</xdr:rowOff>
                  </from>
                  <to>
                    <xdr:col>1</xdr:col>
                    <xdr:colOff>600075</xdr:colOff>
                    <xdr:row>87</xdr:row>
                    <xdr:rowOff>57150</xdr:rowOff>
                  </to>
                </anchor>
              </controlPr>
            </control>
          </mc:Choice>
        </mc:AlternateContent>
        <mc:AlternateContent xmlns:mc="http://schemas.openxmlformats.org/markup-compatibility/2006">
          <mc:Choice Requires="x14">
            <control shapeId="35863" r:id="rId28" name="Check Box 23">
              <controlPr defaultSize="0" autoFill="0" autoLine="0" autoPict="0">
                <anchor moveWithCells="1">
                  <from>
                    <xdr:col>1</xdr:col>
                    <xdr:colOff>295275</xdr:colOff>
                    <xdr:row>87</xdr:row>
                    <xdr:rowOff>0</xdr:rowOff>
                  </from>
                  <to>
                    <xdr:col>1</xdr:col>
                    <xdr:colOff>600075</xdr:colOff>
                    <xdr:row>88</xdr:row>
                    <xdr:rowOff>57150</xdr:rowOff>
                  </to>
                </anchor>
              </controlPr>
            </control>
          </mc:Choice>
        </mc:AlternateContent>
        <mc:AlternateContent xmlns:mc="http://schemas.openxmlformats.org/markup-compatibility/2006">
          <mc:Choice Requires="x14">
            <control shapeId="35864" r:id="rId29" name="Check Box 24">
              <controlPr defaultSize="0" autoFill="0" autoLine="0" autoPict="0">
                <anchor moveWithCells="1">
                  <from>
                    <xdr:col>1</xdr:col>
                    <xdr:colOff>295275</xdr:colOff>
                    <xdr:row>93</xdr:row>
                    <xdr:rowOff>0</xdr:rowOff>
                  </from>
                  <to>
                    <xdr:col>1</xdr:col>
                    <xdr:colOff>600075</xdr:colOff>
                    <xdr:row>94</xdr:row>
                    <xdr:rowOff>57150</xdr:rowOff>
                  </to>
                </anchor>
              </controlPr>
            </control>
          </mc:Choice>
        </mc:AlternateContent>
        <mc:AlternateContent xmlns:mc="http://schemas.openxmlformats.org/markup-compatibility/2006">
          <mc:Choice Requires="x14">
            <control shapeId="35865" r:id="rId30" name="Check Box 25">
              <controlPr defaultSize="0" autoFill="0" autoLine="0" autoPict="0">
                <anchor moveWithCells="1">
                  <from>
                    <xdr:col>1</xdr:col>
                    <xdr:colOff>295275</xdr:colOff>
                    <xdr:row>94</xdr:row>
                    <xdr:rowOff>0</xdr:rowOff>
                  </from>
                  <to>
                    <xdr:col>1</xdr:col>
                    <xdr:colOff>600075</xdr:colOff>
                    <xdr:row>95</xdr:row>
                    <xdr:rowOff>57150</xdr:rowOff>
                  </to>
                </anchor>
              </controlPr>
            </control>
          </mc:Choice>
        </mc:AlternateContent>
        <mc:AlternateContent xmlns:mc="http://schemas.openxmlformats.org/markup-compatibility/2006">
          <mc:Choice Requires="x14">
            <control shapeId="35866" r:id="rId31" name="Check Box 26">
              <controlPr defaultSize="0" autoFill="0" autoLine="0" autoPict="0">
                <anchor moveWithCells="1">
                  <from>
                    <xdr:col>1</xdr:col>
                    <xdr:colOff>295275</xdr:colOff>
                    <xdr:row>95</xdr:row>
                    <xdr:rowOff>0</xdr:rowOff>
                  </from>
                  <to>
                    <xdr:col>1</xdr:col>
                    <xdr:colOff>600075</xdr:colOff>
                    <xdr:row>96</xdr:row>
                    <xdr:rowOff>57150</xdr:rowOff>
                  </to>
                </anchor>
              </controlPr>
            </control>
          </mc:Choice>
        </mc:AlternateContent>
        <mc:AlternateContent xmlns:mc="http://schemas.openxmlformats.org/markup-compatibility/2006">
          <mc:Choice Requires="x14">
            <control shapeId="35867" r:id="rId32" name="Check Box 27">
              <controlPr defaultSize="0" autoFill="0" autoLine="0" autoPict="0">
                <anchor moveWithCells="1">
                  <from>
                    <xdr:col>1</xdr:col>
                    <xdr:colOff>295275</xdr:colOff>
                    <xdr:row>105</xdr:row>
                    <xdr:rowOff>0</xdr:rowOff>
                  </from>
                  <to>
                    <xdr:col>1</xdr:col>
                    <xdr:colOff>600075</xdr:colOff>
                    <xdr:row>106</xdr:row>
                    <xdr:rowOff>57150</xdr:rowOff>
                  </to>
                </anchor>
              </controlPr>
            </control>
          </mc:Choice>
        </mc:AlternateContent>
        <mc:AlternateContent xmlns:mc="http://schemas.openxmlformats.org/markup-compatibility/2006">
          <mc:Choice Requires="x14">
            <control shapeId="35868" r:id="rId33" name="Check Box 28">
              <controlPr defaultSize="0" autoFill="0" autoLine="0" autoPict="0">
                <anchor moveWithCells="1">
                  <from>
                    <xdr:col>1</xdr:col>
                    <xdr:colOff>295275</xdr:colOff>
                    <xdr:row>105</xdr:row>
                    <xdr:rowOff>0</xdr:rowOff>
                  </from>
                  <to>
                    <xdr:col>1</xdr:col>
                    <xdr:colOff>600075</xdr:colOff>
                    <xdr:row>106</xdr:row>
                    <xdr:rowOff>57150</xdr:rowOff>
                  </to>
                </anchor>
              </controlPr>
            </control>
          </mc:Choice>
        </mc:AlternateContent>
        <mc:AlternateContent xmlns:mc="http://schemas.openxmlformats.org/markup-compatibility/2006">
          <mc:Choice Requires="x14">
            <control shapeId="35869" r:id="rId34" name="Check Box 29">
              <controlPr defaultSize="0" autoFill="0" autoLine="0" autoPict="0">
                <anchor moveWithCells="1">
                  <from>
                    <xdr:col>1</xdr:col>
                    <xdr:colOff>295275</xdr:colOff>
                    <xdr:row>106</xdr:row>
                    <xdr:rowOff>0</xdr:rowOff>
                  </from>
                  <to>
                    <xdr:col>1</xdr:col>
                    <xdr:colOff>600075</xdr:colOff>
                    <xdr:row>107</xdr:row>
                    <xdr:rowOff>57150</xdr:rowOff>
                  </to>
                </anchor>
              </controlPr>
            </control>
          </mc:Choice>
        </mc:AlternateContent>
        <mc:AlternateContent xmlns:mc="http://schemas.openxmlformats.org/markup-compatibility/2006">
          <mc:Choice Requires="x14">
            <control shapeId="35870" r:id="rId35" name="Check Box 30">
              <controlPr defaultSize="0" autoFill="0" autoLine="0" autoPict="0">
                <anchor moveWithCells="1">
                  <from>
                    <xdr:col>1</xdr:col>
                    <xdr:colOff>295275</xdr:colOff>
                    <xdr:row>107</xdr:row>
                    <xdr:rowOff>0</xdr:rowOff>
                  </from>
                  <to>
                    <xdr:col>1</xdr:col>
                    <xdr:colOff>600075</xdr:colOff>
                    <xdr:row>108</xdr:row>
                    <xdr:rowOff>57150</xdr:rowOff>
                  </to>
                </anchor>
              </controlPr>
            </control>
          </mc:Choice>
        </mc:AlternateContent>
        <mc:AlternateContent xmlns:mc="http://schemas.openxmlformats.org/markup-compatibility/2006">
          <mc:Choice Requires="x14">
            <control shapeId="35871" r:id="rId36" name="Check Box 31">
              <controlPr defaultSize="0" autoFill="0" autoLine="0" autoPict="0">
                <anchor moveWithCells="1">
                  <from>
                    <xdr:col>1</xdr:col>
                    <xdr:colOff>295275</xdr:colOff>
                    <xdr:row>114</xdr:row>
                    <xdr:rowOff>0</xdr:rowOff>
                  </from>
                  <to>
                    <xdr:col>1</xdr:col>
                    <xdr:colOff>600075</xdr:colOff>
                    <xdr:row>115</xdr:row>
                    <xdr:rowOff>57150</xdr:rowOff>
                  </to>
                </anchor>
              </controlPr>
            </control>
          </mc:Choice>
        </mc:AlternateContent>
        <mc:AlternateContent xmlns:mc="http://schemas.openxmlformats.org/markup-compatibility/2006">
          <mc:Choice Requires="x14">
            <control shapeId="35872" r:id="rId37" name="Check Box 32">
              <controlPr defaultSize="0" autoFill="0" autoLine="0" autoPict="0">
                <anchor moveWithCells="1">
                  <from>
                    <xdr:col>1</xdr:col>
                    <xdr:colOff>295275</xdr:colOff>
                    <xdr:row>113</xdr:row>
                    <xdr:rowOff>0</xdr:rowOff>
                  </from>
                  <to>
                    <xdr:col>1</xdr:col>
                    <xdr:colOff>600075</xdr:colOff>
                    <xdr:row>114</xdr:row>
                    <xdr:rowOff>57150</xdr:rowOff>
                  </to>
                </anchor>
              </controlPr>
            </control>
          </mc:Choice>
        </mc:AlternateContent>
        <mc:AlternateContent xmlns:mc="http://schemas.openxmlformats.org/markup-compatibility/2006">
          <mc:Choice Requires="x14">
            <control shapeId="35873" r:id="rId38" name="Check Box 33">
              <controlPr defaultSize="0" autoFill="0" autoLine="0" autoPict="0">
                <anchor moveWithCells="1">
                  <from>
                    <xdr:col>1</xdr:col>
                    <xdr:colOff>295275</xdr:colOff>
                    <xdr:row>115</xdr:row>
                    <xdr:rowOff>0</xdr:rowOff>
                  </from>
                  <to>
                    <xdr:col>1</xdr:col>
                    <xdr:colOff>600075</xdr:colOff>
                    <xdr:row>116</xdr:row>
                    <xdr:rowOff>57150</xdr:rowOff>
                  </to>
                </anchor>
              </controlPr>
            </control>
          </mc:Choice>
        </mc:AlternateContent>
        <mc:AlternateContent xmlns:mc="http://schemas.openxmlformats.org/markup-compatibility/2006">
          <mc:Choice Requires="x14">
            <control shapeId="35874" r:id="rId39" name="Check Box 34">
              <controlPr defaultSize="0" autoFill="0" autoLine="0" autoPict="0">
                <anchor moveWithCells="1">
                  <from>
                    <xdr:col>1</xdr:col>
                    <xdr:colOff>295275</xdr:colOff>
                    <xdr:row>122</xdr:row>
                    <xdr:rowOff>0</xdr:rowOff>
                  </from>
                  <to>
                    <xdr:col>1</xdr:col>
                    <xdr:colOff>600075</xdr:colOff>
                    <xdr:row>123</xdr:row>
                    <xdr:rowOff>57150</xdr:rowOff>
                  </to>
                </anchor>
              </controlPr>
            </control>
          </mc:Choice>
        </mc:AlternateContent>
        <mc:AlternateContent xmlns:mc="http://schemas.openxmlformats.org/markup-compatibility/2006">
          <mc:Choice Requires="x14">
            <control shapeId="35875" r:id="rId40" name="Check Box 35">
              <controlPr defaultSize="0" autoFill="0" autoLine="0" autoPict="0">
                <anchor moveWithCells="1">
                  <from>
                    <xdr:col>1</xdr:col>
                    <xdr:colOff>295275</xdr:colOff>
                    <xdr:row>121</xdr:row>
                    <xdr:rowOff>0</xdr:rowOff>
                  </from>
                  <to>
                    <xdr:col>1</xdr:col>
                    <xdr:colOff>600075</xdr:colOff>
                    <xdr:row>122</xdr:row>
                    <xdr:rowOff>57150</xdr:rowOff>
                  </to>
                </anchor>
              </controlPr>
            </control>
          </mc:Choice>
        </mc:AlternateContent>
        <mc:AlternateContent xmlns:mc="http://schemas.openxmlformats.org/markup-compatibility/2006">
          <mc:Choice Requires="x14">
            <control shapeId="35876" r:id="rId41" name="Check Box 36">
              <controlPr defaultSize="0" autoFill="0" autoLine="0" autoPict="0">
                <anchor moveWithCells="1">
                  <from>
                    <xdr:col>1</xdr:col>
                    <xdr:colOff>295275</xdr:colOff>
                    <xdr:row>123</xdr:row>
                    <xdr:rowOff>0</xdr:rowOff>
                  </from>
                  <to>
                    <xdr:col>1</xdr:col>
                    <xdr:colOff>600075</xdr:colOff>
                    <xdr:row>124</xdr:row>
                    <xdr:rowOff>57150</xdr:rowOff>
                  </to>
                </anchor>
              </controlPr>
            </control>
          </mc:Choice>
        </mc:AlternateContent>
        <mc:AlternateContent xmlns:mc="http://schemas.openxmlformats.org/markup-compatibility/2006">
          <mc:Choice Requires="x14">
            <control shapeId="35877" r:id="rId42" name="Check Box 37">
              <controlPr defaultSize="0" autoFill="0" autoLine="0" autoPict="0">
                <anchor moveWithCells="1">
                  <from>
                    <xdr:col>1</xdr:col>
                    <xdr:colOff>295275</xdr:colOff>
                    <xdr:row>132</xdr:row>
                    <xdr:rowOff>0</xdr:rowOff>
                  </from>
                  <to>
                    <xdr:col>1</xdr:col>
                    <xdr:colOff>600075</xdr:colOff>
                    <xdr:row>133</xdr:row>
                    <xdr:rowOff>57150</xdr:rowOff>
                  </to>
                </anchor>
              </controlPr>
            </control>
          </mc:Choice>
        </mc:AlternateContent>
        <mc:AlternateContent xmlns:mc="http://schemas.openxmlformats.org/markup-compatibility/2006">
          <mc:Choice Requires="x14">
            <control shapeId="35878" r:id="rId43" name="Check Box 38">
              <controlPr defaultSize="0" autoFill="0" autoLine="0" autoPict="0">
                <anchor moveWithCells="1">
                  <from>
                    <xdr:col>1</xdr:col>
                    <xdr:colOff>295275</xdr:colOff>
                    <xdr:row>131</xdr:row>
                    <xdr:rowOff>0</xdr:rowOff>
                  </from>
                  <to>
                    <xdr:col>1</xdr:col>
                    <xdr:colOff>600075</xdr:colOff>
                    <xdr:row>132</xdr:row>
                    <xdr:rowOff>57150</xdr:rowOff>
                  </to>
                </anchor>
              </controlPr>
            </control>
          </mc:Choice>
        </mc:AlternateContent>
        <mc:AlternateContent xmlns:mc="http://schemas.openxmlformats.org/markup-compatibility/2006">
          <mc:Choice Requires="x14">
            <control shapeId="35879" r:id="rId44" name="Check Box 39">
              <controlPr defaultSize="0" autoFill="0" autoLine="0" autoPict="0">
                <anchor moveWithCells="1">
                  <from>
                    <xdr:col>1</xdr:col>
                    <xdr:colOff>295275</xdr:colOff>
                    <xdr:row>137</xdr:row>
                    <xdr:rowOff>0</xdr:rowOff>
                  </from>
                  <to>
                    <xdr:col>1</xdr:col>
                    <xdr:colOff>600075</xdr:colOff>
                    <xdr:row>138</xdr:row>
                    <xdr:rowOff>57150</xdr:rowOff>
                  </to>
                </anchor>
              </controlPr>
            </control>
          </mc:Choice>
        </mc:AlternateContent>
        <mc:AlternateContent xmlns:mc="http://schemas.openxmlformats.org/markup-compatibility/2006">
          <mc:Choice Requires="x14">
            <control shapeId="35880" r:id="rId45" name="Check Box 40">
              <controlPr defaultSize="0" autoFill="0" autoLine="0" autoPict="0">
                <anchor moveWithCells="1">
                  <from>
                    <xdr:col>1</xdr:col>
                    <xdr:colOff>295275</xdr:colOff>
                    <xdr:row>143</xdr:row>
                    <xdr:rowOff>0</xdr:rowOff>
                  </from>
                  <to>
                    <xdr:col>1</xdr:col>
                    <xdr:colOff>600075</xdr:colOff>
                    <xdr:row>144</xdr:row>
                    <xdr:rowOff>57150</xdr:rowOff>
                  </to>
                </anchor>
              </controlPr>
            </control>
          </mc:Choice>
        </mc:AlternateContent>
        <mc:AlternateContent xmlns:mc="http://schemas.openxmlformats.org/markup-compatibility/2006">
          <mc:Choice Requires="x14">
            <control shapeId="35881" r:id="rId46" name="Check Box 41">
              <controlPr defaultSize="0" autoFill="0" autoLine="0" autoPict="0">
                <anchor moveWithCells="1">
                  <from>
                    <xdr:col>1</xdr:col>
                    <xdr:colOff>295275</xdr:colOff>
                    <xdr:row>142</xdr:row>
                    <xdr:rowOff>0</xdr:rowOff>
                  </from>
                  <to>
                    <xdr:col>1</xdr:col>
                    <xdr:colOff>600075</xdr:colOff>
                    <xdr:row>143</xdr:row>
                    <xdr:rowOff>57150</xdr:rowOff>
                  </to>
                </anchor>
              </controlPr>
            </control>
          </mc:Choice>
        </mc:AlternateContent>
        <mc:AlternateContent xmlns:mc="http://schemas.openxmlformats.org/markup-compatibility/2006">
          <mc:Choice Requires="x14">
            <control shapeId="35882" r:id="rId47" name="Check Box 42">
              <controlPr defaultSize="0" autoFill="0" autoLine="0" autoPict="0">
                <anchor moveWithCells="1">
                  <from>
                    <xdr:col>1</xdr:col>
                    <xdr:colOff>295275</xdr:colOff>
                    <xdr:row>144</xdr:row>
                    <xdr:rowOff>0</xdr:rowOff>
                  </from>
                  <to>
                    <xdr:col>1</xdr:col>
                    <xdr:colOff>600075</xdr:colOff>
                    <xdr:row>145</xdr:row>
                    <xdr:rowOff>57150</xdr:rowOff>
                  </to>
                </anchor>
              </controlPr>
            </control>
          </mc:Choice>
        </mc:AlternateContent>
        <mc:AlternateContent xmlns:mc="http://schemas.openxmlformats.org/markup-compatibility/2006">
          <mc:Choice Requires="x14">
            <control shapeId="35883" r:id="rId48" name="Check Box 43">
              <controlPr defaultSize="0" autoFill="0" autoLine="0" autoPict="0">
                <anchor moveWithCells="1">
                  <from>
                    <xdr:col>1</xdr:col>
                    <xdr:colOff>295275</xdr:colOff>
                    <xdr:row>150</xdr:row>
                    <xdr:rowOff>0</xdr:rowOff>
                  </from>
                  <to>
                    <xdr:col>1</xdr:col>
                    <xdr:colOff>600075</xdr:colOff>
                    <xdr:row>151</xdr:row>
                    <xdr:rowOff>57150</xdr:rowOff>
                  </to>
                </anchor>
              </controlPr>
            </control>
          </mc:Choice>
        </mc:AlternateContent>
        <mc:AlternateContent xmlns:mc="http://schemas.openxmlformats.org/markup-compatibility/2006">
          <mc:Choice Requires="x14">
            <control shapeId="35884" r:id="rId49" name="Check Box 44">
              <controlPr defaultSize="0" autoFill="0" autoLine="0" autoPict="0">
                <anchor moveWithCells="1">
                  <from>
                    <xdr:col>1</xdr:col>
                    <xdr:colOff>295275</xdr:colOff>
                    <xdr:row>151</xdr:row>
                    <xdr:rowOff>0</xdr:rowOff>
                  </from>
                  <to>
                    <xdr:col>1</xdr:col>
                    <xdr:colOff>600075</xdr:colOff>
                    <xdr:row>152</xdr:row>
                    <xdr:rowOff>57150</xdr:rowOff>
                  </to>
                </anchor>
              </controlPr>
            </control>
          </mc:Choice>
        </mc:AlternateContent>
        <mc:AlternateContent xmlns:mc="http://schemas.openxmlformats.org/markup-compatibility/2006">
          <mc:Choice Requires="x14">
            <control shapeId="35885" r:id="rId50" name="Check Box 45">
              <controlPr defaultSize="0" autoFill="0" autoLine="0" autoPict="0">
                <anchor moveWithCells="1">
                  <from>
                    <xdr:col>5</xdr:col>
                    <xdr:colOff>200025</xdr:colOff>
                    <xdr:row>171</xdr:row>
                    <xdr:rowOff>47625</xdr:rowOff>
                  </from>
                  <to>
                    <xdr:col>5</xdr:col>
                    <xdr:colOff>504825</xdr:colOff>
                    <xdr:row>172</xdr:row>
                    <xdr:rowOff>104775</xdr:rowOff>
                  </to>
                </anchor>
              </controlPr>
            </control>
          </mc:Choice>
        </mc:AlternateContent>
        <mc:AlternateContent xmlns:mc="http://schemas.openxmlformats.org/markup-compatibility/2006">
          <mc:Choice Requires="x14">
            <control shapeId="35886" r:id="rId51" name="Check Box 46">
              <controlPr defaultSize="0" autoFill="0" autoLine="0" autoPict="0">
                <anchor moveWithCells="1">
                  <from>
                    <xdr:col>6</xdr:col>
                    <xdr:colOff>200025</xdr:colOff>
                    <xdr:row>171</xdr:row>
                    <xdr:rowOff>47625</xdr:rowOff>
                  </from>
                  <to>
                    <xdr:col>6</xdr:col>
                    <xdr:colOff>504825</xdr:colOff>
                    <xdr:row>172</xdr:row>
                    <xdr:rowOff>104775</xdr:rowOff>
                  </to>
                </anchor>
              </controlPr>
            </control>
          </mc:Choice>
        </mc:AlternateContent>
        <mc:AlternateContent xmlns:mc="http://schemas.openxmlformats.org/markup-compatibility/2006">
          <mc:Choice Requires="x14">
            <control shapeId="35887" r:id="rId52" name="Check Box 47">
              <controlPr defaultSize="0" autoFill="0" autoLine="0" autoPict="0">
                <anchor moveWithCells="1">
                  <from>
                    <xdr:col>7</xdr:col>
                    <xdr:colOff>200025</xdr:colOff>
                    <xdr:row>171</xdr:row>
                    <xdr:rowOff>47625</xdr:rowOff>
                  </from>
                  <to>
                    <xdr:col>7</xdr:col>
                    <xdr:colOff>504825</xdr:colOff>
                    <xdr:row>172</xdr:row>
                    <xdr:rowOff>104775</xdr:rowOff>
                  </to>
                </anchor>
              </controlPr>
            </control>
          </mc:Choice>
        </mc:AlternateContent>
        <mc:AlternateContent xmlns:mc="http://schemas.openxmlformats.org/markup-compatibility/2006">
          <mc:Choice Requires="x14">
            <control shapeId="35888" r:id="rId53" name="Check Box 48">
              <controlPr defaultSize="0" autoFill="0" autoLine="0" autoPict="0">
                <anchor moveWithCells="1">
                  <from>
                    <xdr:col>8</xdr:col>
                    <xdr:colOff>200025</xdr:colOff>
                    <xdr:row>171</xdr:row>
                    <xdr:rowOff>47625</xdr:rowOff>
                  </from>
                  <to>
                    <xdr:col>8</xdr:col>
                    <xdr:colOff>504825</xdr:colOff>
                    <xdr:row>172</xdr:row>
                    <xdr:rowOff>104775</xdr:rowOff>
                  </to>
                </anchor>
              </controlPr>
            </control>
          </mc:Choice>
        </mc:AlternateContent>
        <mc:AlternateContent xmlns:mc="http://schemas.openxmlformats.org/markup-compatibility/2006">
          <mc:Choice Requires="x14">
            <control shapeId="35889" r:id="rId54" name="Check Box 49">
              <controlPr defaultSize="0" autoFill="0" autoLine="0" autoPict="0">
                <anchor moveWithCells="1">
                  <from>
                    <xdr:col>5</xdr:col>
                    <xdr:colOff>200025</xdr:colOff>
                    <xdr:row>180</xdr:row>
                    <xdr:rowOff>47625</xdr:rowOff>
                  </from>
                  <to>
                    <xdr:col>5</xdr:col>
                    <xdr:colOff>504825</xdr:colOff>
                    <xdr:row>181</xdr:row>
                    <xdr:rowOff>104775</xdr:rowOff>
                  </to>
                </anchor>
              </controlPr>
            </control>
          </mc:Choice>
        </mc:AlternateContent>
        <mc:AlternateContent xmlns:mc="http://schemas.openxmlformats.org/markup-compatibility/2006">
          <mc:Choice Requires="x14">
            <control shapeId="35890" r:id="rId55" name="Check Box 50">
              <controlPr defaultSize="0" autoFill="0" autoLine="0" autoPict="0">
                <anchor moveWithCells="1">
                  <from>
                    <xdr:col>6</xdr:col>
                    <xdr:colOff>200025</xdr:colOff>
                    <xdr:row>180</xdr:row>
                    <xdr:rowOff>47625</xdr:rowOff>
                  </from>
                  <to>
                    <xdr:col>6</xdr:col>
                    <xdr:colOff>504825</xdr:colOff>
                    <xdr:row>181</xdr:row>
                    <xdr:rowOff>104775</xdr:rowOff>
                  </to>
                </anchor>
              </controlPr>
            </control>
          </mc:Choice>
        </mc:AlternateContent>
        <mc:AlternateContent xmlns:mc="http://schemas.openxmlformats.org/markup-compatibility/2006">
          <mc:Choice Requires="x14">
            <control shapeId="35891" r:id="rId56" name="Check Box 51">
              <controlPr defaultSize="0" autoFill="0" autoLine="0" autoPict="0">
                <anchor moveWithCells="1">
                  <from>
                    <xdr:col>7</xdr:col>
                    <xdr:colOff>200025</xdr:colOff>
                    <xdr:row>180</xdr:row>
                    <xdr:rowOff>47625</xdr:rowOff>
                  </from>
                  <to>
                    <xdr:col>7</xdr:col>
                    <xdr:colOff>504825</xdr:colOff>
                    <xdr:row>181</xdr:row>
                    <xdr:rowOff>104775</xdr:rowOff>
                  </to>
                </anchor>
              </controlPr>
            </control>
          </mc:Choice>
        </mc:AlternateContent>
        <mc:AlternateContent xmlns:mc="http://schemas.openxmlformats.org/markup-compatibility/2006">
          <mc:Choice Requires="x14">
            <control shapeId="35892" r:id="rId57" name="Check Box 52">
              <controlPr defaultSize="0" autoFill="0" autoLine="0" autoPict="0">
                <anchor moveWithCells="1">
                  <from>
                    <xdr:col>8</xdr:col>
                    <xdr:colOff>200025</xdr:colOff>
                    <xdr:row>180</xdr:row>
                    <xdr:rowOff>47625</xdr:rowOff>
                  </from>
                  <to>
                    <xdr:col>8</xdr:col>
                    <xdr:colOff>504825</xdr:colOff>
                    <xdr:row>181</xdr:row>
                    <xdr:rowOff>104775</xdr:rowOff>
                  </to>
                </anchor>
              </controlPr>
            </control>
          </mc:Choice>
        </mc:AlternateContent>
        <mc:AlternateContent xmlns:mc="http://schemas.openxmlformats.org/markup-compatibility/2006">
          <mc:Choice Requires="x14">
            <control shapeId="35893" r:id="rId58" name="Check Box 53">
              <controlPr defaultSize="0" autoFill="0" autoLine="0" autoPict="0">
                <anchor moveWithCells="1">
                  <from>
                    <xdr:col>5</xdr:col>
                    <xdr:colOff>200025</xdr:colOff>
                    <xdr:row>189</xdr:row>
                    <xdr:rowOff>47625</xdr:rowOff>
                  </from>
                  <to>
                    <xdr:col>5</xdr:col>
                    <xdr:colOff>504825</xdr:colOff>
                    <xdr:row>190</xdr:row>
                    <xdr:rowOff>104775</xdr:rowOff>
                  </to>
                </anchor>
              </controlPr>
            </control>
          </mc:Choice>
        </mc:AlternateContent>
        <mc:AlternateContent xmlns:mc="http://schemas.openxmlformats.org/markup-compatibility/2006">
          <mc:Choice Requires="x14">
            <control shapeId="35894" r:id="rId59" name="Check Box 54">
              <controlPr defaultSize="0" autoFill="0" autoLine="0" autoPict="0">
                <anchor moveWithCells="1">
                  <from>
                    <xdr:col>6</xdr:col>
                    <xdr:colOff>200025</xdr:colOff>
                    <xdr:row>189</xdr:row>
                    <xdr:rowOff>47625</xdr:rowOff>
                  </from>
                  <to>
                    <xdr:col>6</xdr:col>
                    <xdr:colOff>504825</xdr:colOff>
                    <xdr:row>190</xdr:row>
                    <xdr:rowOff>104775</xdr:rowOff>
                  </to>
                </anchor>
              </controlPr>
            </control>
          </mc:Choice>
        </mc:AlternateContent>
        <mc:AlternateContent xmlns:mc="http://schemas.openxmlformats.org/markup-compatibility/2006">
          <mc:Choice Requires="x14">
            <control shapeId="35895" r:id="rId60" name="Check Box 55">
              <controlPr defaultSize="0" autoFill="0" autoLine="0" autoPict="0">
                <anchor moveWithCells="1">
                  <from>
                    <xdr:col>7</xdr:col>
                    <xdr:colOff>200025</xdr:colOff>
                    <xdr:row>189</xdr:row>
                    <xdr:rowOff>47625</xdr:rowOff>
                  </from>
                  <to>
                    <xdr:col>7</xdr:col>
                    <xdr:colOff>504825</xdr:colOff>
                    <xdr:row>190</xdr:row>
                    <xdr:rowOff>104775</xdr:rowOff>
                  </to>
                </anchor>
              </controlPr>
            </control>
          </mc:Choice>
        </mc:AlternateContent>
        <mc:AlternateContent xmlns:mc="http://schemas.openxmlformats.org/markup-compatibility/2006">
          <mc:Choice Requires="x14">
            <control shapeId="35896" r:id="rId61" name="Check Box 56">
              <controlPr defaultSize="0" autoFill="0" autoLine="0" autoPict="0">
                <anchor moveWithCells="1">
                  <from>
                    <xdr:col>8</xdr:col>
                    <xdr:colOff>200025</xdr:colOff>
                    <xdr:row>189</xdr:row>
                    <xdr:rowOff>47625</xdr:rowOff>
                  </from>
                  <to>
                    <xdr:col>8</xdr:col>
                    <xdr:colOff>504825</xdr:colOff>
                    <xdr:row>190</xdr:row>
                    <xdr:rowOff>104775</xdr:rowOff>
                  </to>
                </anchor>
              </controlPr>
            </control>
          </mc:Choice>
        </mc:AlternateContent>
        <mc:AlternateContent xmlns:mc="http://schemas.openxmlformats.org/markup-compatibility/2006">
          <mc:Choice Requires="x14">
            <control shapeId="35897" r:id="rId62" name="Check Box 57">
              <controlPr defaultSize="0" autoFill="0" autoLine="0" autoPict="0">
                <anchor moveWithCells="1">
                  <from>
                    <xdr:col>5</xdr:col>
                    <xdr:colOff>200025</xdr:colOff>
                    <xdr:row>198</xdr:row>
                    <xdr:rowOff>47625</xdr:rowOff>
                  </from>
                  <to>
                    <xdr:col>5</xdr:col>
                    <xdr:colOff>504825</xdr:colOff>
                    <xdr:row>199</xdr:row>
                    <xdr:rowOff>104775</xdr:rowOff>
                  </to>
                </anchor>
              </controlPr>
            </control>
          </mc:Choice>
        </mc:AlternateContent>
        <mc:AlternateContent xmlns:mc="http://schemas.openxmlformats.org/markup-compatibility/2006">
          <mc:Choice Requires="x14">
            <control shapeId="35898" r:id="rId63" name="Check Box 58">
              <controlPr defaultSize="0" autoFill="0" autoLine="0" autoPict="0">
                <anchor moveWithCells="1">
                  <from>
                    <xdr:col>6</xdr:col>
                    <xdr:colOff>200025</xdr:colOff>
                    <xdr:row>198</xdr:row>
                    <xdr:rowOff>47625</xdr:rowOff>
                  </from>
                  <to>
                    <xdr:col>6</xdr:col>
                    <xdr:colOff>504825</xdr:colOff>
                    <xdr:row>199</xdr:row>
                    <xdr:rowOff>104775</xdr:rowOff>
                  </to>
                </anchor>
              </controlPr>
            </control>
          </mc:Choice>
        </mc:AlternateContent>
        <mc:AlternateContent xmlns:mc="http://schemas.openxmlformats.org/markup-compatibility/2006">
          <mc:Choice Requires="x14">
            <control shapeId="35899" r:id="rId64" name="Check Box 59">
              <controlPr defaultSize="0" autoFill="0" autoLine="0" autoPict="0">
                <anchor moveWithCells="1">
                  <from>
                    <xdr:col>7</xdr:col>
                    <xdr:colOff>200025</xdr:colOff>
                    <xdr:row>198</xdr:row>
                    <xdr:rowOff>47625</xdr:rowOff>
                  </from>
                  <to>
                    <xdr:col>7</xdr:col>
                    <xdr:colOff>504825</xdr:colOff>
                    <xdr:row>199</xdr:row>
                    <xdr:rowOff>104775</xdr:rowOff>
                  </to>
                </anchor>
              </controlPr>
            </control>
          </mc:Choice>
        </mc:AlternateContent>
        <mc:AlternateContent xmlns:mc="http://schemas.openxmlformats.org/markup-compatibility/2006">
          <mc:Choice Requires="x14">
            <control shapeId="35900" r:id="rId65" name="Check Box 60">
              <controlPr defaultSize="0" autoFill="0" autoLine="0" autoPict="0">
                <anchor moveWithCells="1">
                  <from>
                    <xdr:col>8</xdr:col>
                    <xdr:colOff>200025</xdr:colOff>
                    <xdr:row>198</xdr:row>
                    <xdr:rowOff>47625</xdr:rowOff>
                  </from>
                  <to>
                    <xdr:col>8</xdr:col>
                    <xdr:colOff>504825</xdr:colOff>
                    <xdr:row>199</xdr:row>
                    <xdr:rowOff>104775</xdr:rowOff>
                  </to>
                </anchor>
              </controlPr>
            </control>
          </mc:Choice>
        </mc:AlternateContent>
        <mc:AlternateContent xmlns:mc="http://schemas.openxmlformats.org/markup-compatibility/2006">
          <mc:Choice Requires="x14">
            <control shapeId="35901" r:id="rId66" name="Check Box 61">
              <controlPr defaultSize="0" autoFill="0" autoLine="0" autoPict="0">
                <anchor moveWithCells="1">
                  <from>
                    <xdr:col>5</xdr:col>
                    <xdr:colOff>200025</xdr:colOff>
                    <xdr:row>207</xdr:row>
                    <xdr:rowOff>47625</xdr:rowOff>
                  </from>
                  <to>
                    <xdr:col>5</xdr:col>
                    <xdr:colOff>504825</xdr:colOff>
                    <xdr:row>208</xdr:row>
                    <xdr:rowOff>104775</xdr:rowOff>
                  </to>
                </anchor>
              </controlPr>
            </control>
          </mc:Choice>
        </mc:AlternateContent>
        <mc:AlternateContent xmlns:mc="http://schemas.openxmlformats.org/markup-compatibility/2006">
          <mc:Choice Requires="x14">
            <control shapeId="35902" r:id="rId67" name="Check Box 62">
              <controlPr defaultSize="0" autoFill="0" autoLine="0" autoPict="0">
                <anchor moveWithCells="1">
                  <from>
                    <xdr:col>6</xdr:col>
                    <xdr:colOff>200025</xdr:colOff>
                    <xdr:row>207</xdr:row>
                    <xdr:rowOff>47625</xdr:rowOff>
                  </from>
                  <to>
                    <xdr:col>6</xdr:col>
                    <xdr:colOff>504825</xdr:colOff>
                    <xdr:row>208</xdr:row>
                    <xdr:rowOff>104775</xdr:rowOff>
                  </to>
                </anchor>
              </controlPr>
            </control>
          </mc:Choice>
        </mc:AlternateContent>
        <mc:AlternateContent xmlns:mc="http://schemas.openxmlformats.org/markup-compatibility/2006">
          <mc:Choice Requires="x14">
            <control shapeId="35903" r:id="rId68" name="Check Box 63">
              <controlPr defaultSize="0" autoFill="0" autoLine="0" autoPict="0">
                <anchor moveWithCells="1">
                  <from>
                    <xdr:col>7</xdr:col>
                    <xdr:colOff>200025</xdr:colOff>
                    <xdr:row>207</xdr:row>
                    <xdr:rowOff>47625</xdr:rowOff>
                  </from>
                  <to>
                    <xdr:col>7</xdr:col>
                    <xdr:colOff>504825</xdr:colOff>
                    <xdr:row>208</xdr:row>
                    <xdr:rowOff>104775</xdr:rowOff>
                  </to>
                </anchor>
              </controlPr>
            </control>
          </mc:Choice>
        </mc:AlternateContent>
        <mc:AlternateContent xmlns:mc="http://schemas.openxmlformats.org/markup-compatibility/2006">
          <mc:Choice Requires="x14">
            <control shapeId="35904" r:id="rId69" name="Check Box 64">
              <controlPr defaultSize="0" autoFill="0" autoLine="0" autoPict="0">
                <anchor moveWithCells="1">
                  <from>
                    <xdr:col>8</xdr:col>
                    <xdr:colOff>200025</xdr:colOff>
                    <xdr:row>207</xdr:row>
                    <xdr:rowOff>47625</xdr:rowOff>
                  </from>
                  <to>
                    <xdr:col>8</xdr:col>
                    <xdr:colOff>504825</xdr:colOff>
                    <xdr:row>208</xdr:row>
                    <xdr:rowOff>104775</xdr:rowOff>
                  </to>
                </anchor>
              </controlPr>
            </control>
          </mc:Choice>
        </mc:AlternateContent>
        <mc:AlternateContent xmlns:mc="http://schemas.openxmlformats.org/markup-compatibility/2006">
          <mc:Choice Requires="x14">
            <control shapeId="35906" r:id="rId70" name="Check Box 66">
              <controlPr defaultSize="0" autoFill="0" autoLine="0" autoPict="0">
                <anchor moveWithCells="1">
                  <from>
                    <xdr:col>5</xdr:col>
                    <xdr:colOff>200025</xdr:colOff>
                    <xdr:row>216</xdr:row>
                    <xdr:rowOff>47625</xdr:rowOff>
                  </from>
                  <to>
                    <xdr:col>5</xdr:col>
                    <xdr:colOff>504825</xdr:colOff>
                    <xdr:row>217</xdr:row>
                    <xdr:rowOff>104775</xdr:rowOff>
                  </to>
                </anchor>
              </controlPr>
            </control>
          </mc:Choice>
        </mc:AlternateContent>
        <mc:AlternateContent xmlns:mc="http://schemas.openxmlformats.org/markup-compatibility/2006">
          <mc:Choice Requires="x14">
            <control shapeId="35907" r:id="rId71" name="Check Box 67">
              <controlPr defaultSize="0" autoFill="0" autoLine="0" autoPict="0">
                <anchor moveWithCells="1">
                  <from>
                    <xdr:col>6</xdr:col>
                    <xdr:colOff>200025</xdr:colOff>
                    <xdr:row>216</xdr:row>
                    <xdr:rowOff>47625</xdr:rowOff>
                  </from>
                  <to>
                    <xdr:col>6</xdr:col>
                    <xdr:colOff>504825</xdr:colOff>
                    <xdr:row>217</xdr:row>
                    <xdr:rowOff>104775</xdr:rowOff>
                  </to>
                </anchor>
              </controlPr>
            </control>
          </mc:Choice>
        </mc:AlternateContent>
        <mc:AlternateContent xmlns:mc="http://schemas.openxmlformats.org/markup-compatibility/2006">
          <mc:Choice Requires="x14">
            <control shapeId="35908" r:id="rId72" name="Check Box 68">
              <controlPr defaultSize="0" autoFill="0" autoLine="0" autoPict="0">
                <anchor moveWithCells="1">
                  <from>
                    <xdr:col>7</xdr:col>
                    <xdr:colOff>200025</xdr:colOff>
                    <xdr:row>216</xdr:row>
                    <xdr:rowOff>47625</xdr:rowOff>
                  </from>
                  <to>
                    <xdr:col>7</xdr:col>
                    <xdr:colOff>504825</xdr:colOff>
                    <xdr:row>217</xdr:row>
                    <xdr:rowOff>104775</xdr:rowOff>
                  </to>
                </anchor>
              </controlPr>
            </control>
          </mc:Choice>
        </mc:AlternateContent>
        <mc:AlternateContent xmlns:mc="http://schemas.openxmlformats.org/markup-compatibility/2006">
          <mc:Choice Requires="x14">
            <control shapeId="35909" r:id="rId73" name="Check Box 69">
              <controlPr defaultSize="0" autoFill="0" autoLine="0" autoPict="0">
                <anchor moveWithCells="1">
                  <from>
                    <xdr:col>8</xdr:col>
                    <xdr:colOff>200025</xdr:colOff>
                    <xdr:row>216</xdr:row>
                    <xdr:rowOff>47625</xdr:rowOff>
                  </from>
                  <to>
                    <xdr:col>8</xdr:col>
                    <xdr:colOff>504825</xdr:colOff>
                    <xdr:row>217</xdr:row>
                    <xdr:rowOff>104775</xdr:rowOff>
                  </to>
                </anchor>
              </controlPr>
            </control>
          </mc:Choice>
        </mc:AlternateContent>
        <mc:AlternateContent xmlns:mc="http://schemas.openxmlformats.org/markup-compatibility/2006">
          <mc:Choice Requires="x14">
            <control shapeId="35910" r:id="rId74" name="Check Box 70">
              <controlPr defaultSize="0" autoFill="0" autoLine="0" autoPict="0">
                <anchor moveWithCells="1">
                  <from>
                    <xdr:col>5</xdr:col>
                    <xdr:colOff>200025</xdr:colOff>
                    <xdr:row>225</xdr:row>
                    <xdr:rowOff>47625</xdr:rowOff>
                  </from>
                  <to>
                    <xdr:col>5</xdr:col>
                    <xdr:colOff>504825</xdr:colOff>
                    <xdr:row>226</xdr:row>
                    <xdr:rowOff>104775</xdr:rowOff>
                  </to>
                </anchor>
              </controlPr>
            </control>
          </mc:Choice>
        </mc:AlternateContent>
        <mc:AlternateContent xmlns:mc="http://schemas.openxmlformats.org/markup-compatibility/2006">
          <mc:Choice Requires="x14">
            <control shapeId="35911" r:id="rId75" name="Check Box 71">
              <controlPr defaultSize="0" autoFill="0" autoLine="0" autoPict="0">
                <anchor moveWithCells="1">
                  <from>
                    <xdr:col>6</xdr:col>
                    <xdr:colOff>200025</xdr:colOff>
                    <xdr:row>225</xdr:row>
                    <xdr:rowOff>47625</xdr:rowOff>
                  </from>
                  <to>
                    <xdr:col>6</xdr:col>
                    <xdr:colOff>504825</xdr:colOff>
                    <xdr:row>226</xdr:row>
                    <xdr:rowOff>104775</xdr:rowOff>
                  </to>
                </anchor>
              </controlPr>
            </control>
          </mc:Choice>
        </mc:AlternateContent>
        <mc:AlternateContent xmlns:mc="http://schemas.openxmlformats.org/markup-compatibility/2006">
          <mc:Choice Requires="x14">
            <control shapeId="35912" r:id="rId76" name="Check Box 72">
              <controlPr defaultSize="0" autoFill="0" autoLine="0" autoPict="0">
                <anchor moveWithCells="1">
                  <from>
                    <xdr:col>7</xdr:col>
                    <xdr:colOff>200025</xdr:colOff>
                    <xdr:row>225</xdr:row>
                    <xdr:rowOff>47625</xdr:rowOff>
                  </from>
                  <to>
                    <xdr:col>7</xdr:col>
                    <xdr:colOff>504825</xdr:colOff>
                    <xdr:row>226</xdr:row>
                    <xdr:rowOff>104775</xdr:rowOff>
                  </to>
                </anchor>
              </controlPr>
            </control>
          </mc:Choice>
        </mc:AlternateContent>
        <mc:AlternateContent xmlns:mc="http://schemas.openxmlformats.org/markup-compatibility/2006">
          <mc:Choice Requires="x14">
            <control shapeId="35913" r:id="rId77" name="Check Box 73">
              <controlPr defaultSize="0" autoFill="0" autoLine="0" autoPict="0">
                <anchor moveWithCells="1">
                  <from>
                    <xdr:col>8</xdr:col>
                    <xdr:colOff>200025</xdr:colOff>
                    <xdr:row>225</xdr:row>
                    <xdr:rowOff>47625</xdr:rowOff>
                  </from>
                  <to>
                    <xdr:col>8</xdr:col>
                    <xdr:colOff>504825</xdr:colOff>
                    <xdr:row>226</xdr:row>
                    <xdr:rowOff>104775</xdr:rowOff>
                  </to>
                </anchor>
              </controlPr>
            </control>
          </mc:Choice>
        </mc:AlternateContent>
        <mc:AlternateContent xmlns:mc="http://schemas.openxmlformats.org/markup-compatibility/2006">
          <mc:Choice Requires="x14">
            <control shapeId="35914" r:id="rId78" name="Check Box 74">
              <controlPr defaultSize="0" autoFill="0" autoLine="0" autoPict="0">
                <anchor moveWithCells="1">
                  <from>
                    <xdr:col>5</xdr:col>
                    <xdr:colOff>200025</xdr:colOff>
                    <xdr:row>234</xdr:row>
                    <xdr:rowOff>47625</xdr:rowOff>
                  </from>
                  <to>
                    <xdr:col>5</xdr:col>
                    <xdr:colOff>504825</xdr:colOff>
                    <xdr:row>235</xdr:row>
                    <xdr:rowOff>104775</xdr:rowOff>
                  </to>
                </anchor>
              </controlPr>
            </control>
          </mc:Choice>
        </mc:AlternateContent>
        <mc:AlternateContent xmlns:mc="http://schemas.openxmlformats.org/markup-compatibility/2006">
          <mc:Choice Requires="x14">
            <control shapeId="35915" r:id="rId79" name="Check Box 75">
              <controlPr defaultSize="0" autoFill="0" autoLine="0" autoPict="0">
                <anchor moveWithCells="1">
                  <from>
                    <xdr:col>6</xdr:col>
                    <xdr:colOff>200025</xdr:colOff>
                    <xdr:row>234</xdr:row>
                    <xdr:rowOff>47625</xdr:rowOff>
                  </from>
                  <to>
                    <xdr:col>6</xdr:col>
                    <xdr:colOff>504825</xdr:colOff>
                    <xdr:row>235</xdr:row>
                    <xdr:rowOff>104775</xdr:rowOff>
                  </to>
                </anchor>
              </controlPr>
            </control>
          </mc:Choice>
        </mc:AlternateContent>
        <mc:AlternateContent xmlns:mc="http://schemas.openxmlformats.org/markup-compatibility/2006">
          <mc:Choice Requires="x14">
            <control shapeId="35916" r:id="rId80" name="Check Box 76">
              <controlPr defaultSize="0" autoFill="0" autoLine="0" autoPict="0">
                <anchor moveWithCells="1">
                  <from>
                    <xdr:col>7</xdr:col>
                    <xdr:colOff>200025</xdr:colOff>
                    <xdr:row>234</xdr:row>
                    <xdr:rowOff>47625</xdr:rowOff>
                  </from>
                  <to>
                    <xdr:col>7</xdr:col>
                    <xdr:colOff>504825</xdr:colOff>
                    <xdr:row>235</xdr:row>
                    <xdr:rowOff>104775</xdr:rowOff>
                  </to>
                </anchor>
              </controlPr>
            </control>
          </mc:Choice>
        </mc:AlternateContent>
        <mc:AlternateContent xmlns:mc="http://schemas.openxmlformats.org/markup-compatibility/2006">
          <mc:Choice Requires="x14">
            <control shapeId="35917" r:id="rId81" name="Check Box 77">
              <controlPr defaultSize="0" autoFill="0" autoLine="0" autoPict="0">
                <anchor moveWithCells="1">
                  <from>
                    <xdr:col>8</xdr:col>
                    <xdr:colOff>200025</xdr:colOff>
                    <xdr:row>234</xdr:row>
                    <xdr:rowOff>47625</xdr:rowOff>
                  </from>
                  <to>
                    <xdr:col>8</xdr:col>
                    <xdr:colOff>504825</xdr:colOff>
                    <xdr:row>235</xdr:row>
                    <xdr:rowOff>104775</xdr:rowOff>
                  </to>
                </anchor>
              </controlPr>
            </control>
          </mc:Choice>
        </mc:AlternateContent>
        <mc:AlternateContent xmlns:mc="http://schemas.openxmlformats.org/markup-compatibility/2006">
          <mc:Choice Requires="x14">
            <control shapeId="35918" r:id="rId82" name="Check Box 78">
              <controlPr defaultSize="0" autoFill="0" autoLine="0" autoPict="0">
                <anchor moveWithCells="1">
                  <from>
                    <xdr:col>5</xdr:col>
                    <xdr:colOff>200025</xdr:colOff>
                    <xdr:row>243</xdr:row>
                    <xdr:rowOff>47625</xdr:rowOff>
                  </from>
                  <to>
                    <xdr:col>5</xdr:col>
                    <xdr:colOff>504825</xdr:colOff>
                    <xdr:row>244</xdr:row>
                    <xdr:rowOff>104775</xdr:rowOff>
                  </to>
                </anchor>
              </controlPr>
            </control>
          </mc:Choice>
        </mc:AlternateContent>
        <mc:AlternateContent xmlns:mc="http://schemas.openxmlformats.org/markup-compatibility/2006">
          <mc:Choice Requires="x14">
            <control shapeId="35919" r:id="rId83" name="Check Box 79">
              <controlPr defaultSize="0" autoFill="0" autoLine="0" autoPict="0">
                <anchor moveWithCells="1">
                  <from>
                    <xdr:col>6</xdr:col>
                    <xdr:colOff>200025</xdr:colOff>
                    <xdr:row>243</xdr:row>
                    <xdr:rowOff>47625</xdr:rowOff>
                  </from>
                  <to>
                    <xdr:col>6</xdr:col>
                    <xdr:colOff>504825</xdr:colOff>
                    <xdr:row>244</xdr:row>
                    <xdr:rowOff>104775</xdr:rowOff>
                  </to>
                </anchor>
              </controlPr>
            </control>
          </mc:Choice>
        </mc:AlternateContent>
        <mc:AlternateContent xmlns:mc="http://schemas.openxmlformats.org/markup-compatibility/2006">
          <mc:Choice Requires="x14">
            <control shapeId="35920" r:id="rId84" name="Check Box 80">
              <controlPr defaultSize="0" autoFill="0" autoLine="0" autoPict="0">
                <anchor moveWithCells="1">
                  <from>
                    <xdr:col>7</xdr:col>
                    <xdr:colOff>200025</xdr:colOff>
                    <xdr:row>243</xdr:row>
                    <xdr:rowOff>47625</xdr:rowOff>
                  </from>
                  <to>
                    <xdr:col>7</xdr:col>
                    <xdr:colOff>504825</xdr:colOff>
                    <xdr:row>244</xdr:row>
                    <xdr:rowOff>104775</xdr:rowOff>
                  </to>
                </anchor>
              </controlPr>
            </control>
          </mc:Choice>
        </mc:AlternateContent>
        <mc:AlternateContent xmlns:mc="http://schemas.openxmlformats.org/markup-compatibility/2006">
          <mc:Choice Requires="x14">
            <control shapeId="35921" r:id="rId85" name="Check Box 81">
              <controlPr defaultSize="0" autoFill="0" autoLine="0" autoPict="0">
                <anchor moveWithCells="1">
                  <from>
                    <xdr:col>8</xdr:col>
                    <xdr:colOff>200025</xdr:colOff>
                    <xdr:row>243</xdr:row>
                    <xdr:rowOff>47625</xdr:rowOff>
                  </from>
                  <to>
                    <xdr:col>8</xdr:col>
                    <xdr:colOff>504825</xdr:colOff>
                    <xdr:row>244</xdr:row>
                    <xdr:rowOff>104775</xdr:rowOff>
                  </to>
                </anchor>
              </controlPr>
            </control>
          </mc:Choice>
        </mc:AlternateContent>
        <mc:AlternateContent xmlns:mc="http://schemas.openxmlformats.org/markup-compatibility/2006">
          <mc:Choice Requires="x14">
            <control shapeId="35922" r:id="rId86" name="Check Box 82">
              <controlPr defaultSize="0" autoFill="0" autoLine="0" autoPict="0">
                <anchor moveWithCells="1">
                  <from>
                    <xdr:col>5</xdr:col>
                    <xdr:colOff>200025</xdr:colOff>
                    <xdr:row>252</xdr:row>
                    <xdr:rowOff>47625</xdr:rowOff>
                  </from>
                  <to>
                    <xdr:col>5</xdr:col>
                    <xdr:colOff>504825</xdr:colOff>
                    <xdr:row>253</xdr:row>
                    <xdr:rowOff>104775</xdr:rowOff>
                  </to>
                </anchor>
              </controlPr>
            </control>
          </mc:Choice>
        </mc:AlternateContent>
        <mc:AlternateContent xmlns:mc="http://schemas.openxmlformats.org/markup-compatibility/2006">
          <mc:Choice Requires="x14">
            <control shapeId="35923" r:id="rId87" name="Check Box 83">
              <controlPr defaultSize="0" autoFill="0" autoLine="0" autoPict="0">
                <anchor moveWithCells="1">
                  <from>
                    <xdr:col>6</xdr:col>
                    <xdr:colOff>200025</xdr:colOff>
                    <xdr:row>252</xdr:row>
                    <xdr:rowOff>47625</xdr:rowOff>
                  </from>
                  <to>
                    <xdr:col>6</xdr:col>
                    <xdr:colOff>504825</xdr:colOff>
                    <xdr:row>253</xdr:row>
                    <xdr:rowOff>104775</xdr:rowOff>
                  </to>
                </anchor>
              </controlPr>
            </control>
          </mc:Choice>
        </mc:AlternateContent>
        <mc:AlternateContent xmlns:mc="http://schemas.openxmlformats.org/markup-compatibility/2006">
          <mc:Choice Requires="x14">
            <control shapeId="35924" r:id="rId88" name="Check Box 84">
              <controlPr defaultSize="0" autoFill="0" autoLine="0" autoPict="0">
                <anchor moveWithCells="1">
                  <from>
                    <xdr:col>7</xdr:col>
                    <xdr:colOff>200025</xdr:colOff>
                    <xdr:row>252</xdr:row>
                    <xdr:rowOff>47625</xdr:rowOff>
                  </from>
                  <to>
                    <xdr:col>7</xdr:col>
                    <xdr:colOff>504825</xdr:colOff>
                    <xdr:row>253</xdr:row>
                    <xdr:rowOff>104775</xdr:rowOff>
                  </to>
                </anchor>
              </controlPr>
            </control>
          </mc:Choice>
        </mc:AlternateContent>
        <mc:AlternateContent xmlns:mc="http://schemas.openxmlformats.org/markup-compatibility/2006">
          <mc:Choice Requires="x14">
            <control shapeId="35925" r:id="rId89" name="Check Box 85">
              <controlPr defaultSize="0" autoFill="0" autoLine="0" autoPict="0">
                <anchor moveWithCells="1">
                  <from>
                    <xdr:col>8</xdr:col>
                    <xdr:colOff>200025</xdr:colOff>
                    <xdr:row>252</xdr:row>
                    <xdr:rowOff>47625</xdr:rowOff>
                  </from>
                  <to>
                    <xdr:col>8</xdr:col>
                    <xdr:colOff>504825</xdr:colOff>
                    <xdr:row>253</xdr:row>
                    <xdr:rowOff>104775</xdr:rowOff>
                  </to>
                </anchor>
              </controlPr>
            </control>
          </mc:Choice>
        </mc:AlternateContent>
        <mc:AlternateContent xmlns:mc="http://schemas.openxmlformats.org/markup-compatibility/2006">
          <mc:Choice Requires="x14">
            <control shapeId="35926" r:id="rId90" name="Check Box 86">
              <controlPr defaultSize="0" autoFill="0" autoLine="0" autoPict="0">
                <anchor moveWithCells="1">
                  <from>
                    <xdr:col>5</xdr:col>
                    <xdr:colOff>200025</xdr:colOff>
                    <xdr:row>261</xdr:row>
                    <xdr:rowOff>47625</xdr:rowOff>
                  </from>
                  <to>
                    <xdr:col>5</xdr:col>
                    <xdr:colOff>504825</xdr:colOff>
                    <xdr:row>262</xdr:row>
                    <xdr:rowOff>104775</xdr:rowOff>
                  </to>
                </anchor>
              </controlPr>
            </control>
          </mc:Choice>
        </mc:AlternateContent>
        <mc:AlternateContent xmlns:mc="http://schemas.openxmlformats.org/markup-compatibility/2006">
          <mc:Choice Requires="x14">
            <control shapeId="35927" r:id="rId91" name="Check Box 87">
              <controlPr defaultSize="0" autoFill="0" autoLine="0" autoPict="0">
                <anchor moveWithCells="1">
                  <from>
                    <xdr:col>6</xdr:col>
                    <xdr:colOff>200025</xdr:colOff>
                    <xdr:row>261</xdr:row>
                    <xdr:rowOff>47625</xdr:rowOff>
                  </from>
                  <to>
                    <xdr:col>6</xdr:col>
                    <xdr:colOff>504825</xdr:colOff>
                    <xdr:row>262</xdr:row>
                    <xdr:rowOff>104775</xdr:rowOff>
                  </to>
                </anchor>
              </controlPr>
            </control>
          </mc:Choice>
        </mc:AlternateContent>
        <mc:AlternateContent xmlns:mc="http://schemas.openxmlformats.org/markup-compatibility/2006">
          <mc:Choice Requires="x14">
            <control shapeId="35928" r:id="rId92" name="Check Box 88">
              <controlPr defaultSize="0" autoFill="0" autoLine="0" autoPict="0">
                <anchor moveWithCells="1">
                  <from>
                    <xdr:col>7</xdr:col>
                    <xdr:colOff>200025</xdr:colOff>
                    <xdr:row>261</xdr:row>
                    <xdr:rowOff>47625</xdr:rowOff>
                  </from>
                  <to>
                    <xdr:col>7</xdr:col>
                    <xdr:colOff>504825</xdr:colOff>
                    <xdr:row>262</xdr:row>
                    <xdr:rowOff>104775</xdr:rowOff>
                  </to>
                </anchor>
              </controlPr>
            </control>
          </mc:Choice>
        </mc:AlternateContent>
        <mc:AlternateContent xmlns:mc="http://schemas.openxmlformats.org/markup-compatibility/2006">
          <mc:Choice Requires="x14">
            <control shapeId="35929" r:id="rId93" name="Check Box 89">
              <controlPr defaultSize="0" autoFill="0" autoLine="0" autoPict="0">
                <anchor moveWithCells="1">
                  <from>
                    <xdr:col>8</xdr:col>
                    <xdr:colOff>200025</xdr:colOff>
                    <xdr:row>261</xdr:row>
                    <xdr:rowOff>47625</xdr:rowOff>
                  </from>
                  <to>
                    <xdr:col>8</xdr:col>
                    <xdr:colOff>504825</xdr:colOff>
                    <xdr:row>262</xdr:row>
                    <xdr:rowOff>104775</xdr:rowOff>
                  </to>
                </anchor>
              </controlPr>
            </control>
          </mc:Choice>
        </mc:AlternateContent>
        <mc:AlternateContent xmlns:mc="http://schemas.openxmlformats.org/markup-compatibility/2006">
          <mc:Choice Requires="x14">
            <control shapeId="35930" r:id="rId94" name="Check Box 90">
              <controlPr defaultSize="0" autoFill="0" autoLine="0" autoPict="0">
                <anchor moveWithCells="1">
                  <from>
                    <xdr:col>5</xdr:col>
                    <xdr:colOff>200025</xdr:colOff>
                    <xdr:row>270</xdr:row>
                    <xdr:rowOff>47625</xdr:rowOff>
                  </from>
                  <to>
                    <xdr:col>5</xdr:col>
                    <xdr:colOff>504825</xdr:colOff>
                    <xdr:row>271</xdr:row>
                    <xdr:rowOff>104775</xdr:rowOff>
                  </to>
                </anchor>
              </controlPr>
            </control>
          </mc:Choice>
        </mc:AlternateContent>
        <mc:AlternateContent xmlns:mc="http://schemas.openxmlformats.org/markup-compatibility/2006">
          <mc:Choice Requires="x14">
            <control shapeId="35931" r:id="rId95" name="Check Box 91">
              <controlPr defaultSize="0" autoFill="0" autoLine="0" autoPict="0">
                <anchor moveWithCells="1">
                  <from>
                    <xdr:col>6</xdr:col>
                    <xdr:colOff>200025</xdr:colOff>
                    <xdr:row>270</xdr:row>
                    <xdr:rowOff>47625</xdr:rowOff>
                  </from>
                  <to>
                    <xdr:col>6</xdr:col>
                    <xdr:colOff>504825</xdr:colOff>
                    <xdr:row>271</xdr:row>
                    <xdr:rowOff>104775</xdr:rowOff>
                  </to>
                </anchor>
              </controlPr>
            </control>
          </mc:Choice>
        </mc:AlternateContent>
        <mc:AlternateContent xmlns:mc="http://schemas.openxmlformats.org/markup-compatibility/2006">
          <mc:Choice Requires="x14">
            <control shapeId="35932" r:id="rId96" name="Check Box 92">
              <controlPr defaultSize="0" autoFill="0" autoLine="0" autoPict="0">
                <anchor moveWithCells="1">
                  <from>
                    <xdr:col>7</xdr:col>
                    <xdr:colOff>200025</xdr:colOff>
                    <xdr:row>270</xdr:row>
                    <xdr:rowOff>47625</xdr:rowOff>
                  </from>
                  <to>
                    <xdr:col>7</xdr:col>
                    <xdr:colOff>504825</xdr:colOff>
                    <xdr:row>271</xdr:row>
                    <xdr:rowOff>104775</xdr:rowOff>
                  </to>
                </anchor>
              </controlPr>
            </control>
          </mc:Choice>
        </mc:AlternateContent>
        <mc:AlternateContent xmlns:mc="http://schemas.openxmlformats.org/markup-compatibility/2006">
          <mc:Choice Requires="x14">
            <control shapeId="35933" r:id="rId97" name="Check Box 93">
              <controlPr defaultSize="0" autoFill="0" autoLine="0" autoPict="0">
                <anchor moveWithCells="1">
                  <from>
                    <xdr:col>8</xdr:col>
                    <xdr:colOff>200025</xdr:colOff>
                    <xdr:row>270</xdr:row>
                    <xdr:rowOff>47625</xdr:rowOff>
                  </from>
                  <to>
                    <xdr:col>8</xdr:col>
                    <xdr:colOff>504825</xdr:colOff>
                    <xdr:row>271</xdr:row>
                    <xdr:rowOff>104775</xdr:rowOff>
                  </to>
                </anchor>
              </controlPr>
            </control>
          </mc:Choice>
        </mc:AlternateContent>
        <mc:AlternateContent xmlns:mc="http://schemas.openxmlformats.org/markup-compatibility/2006">
          <mc:Choice Requires="x14">
            <control shapeId="35934" r:id="rId98" name="Check Box 94">
              <controlPr defaultSize="0" autoFill="0" autoLine="0" autoPict="0">
                <anchor moveWithCells="1">
                  <from>
                    <xdr:col>5</xdr:col>
                    <xdr:colOff>200025</xdr:colOff>
                    <xdr:row>279</xdr:row>
                    <xdr:rowOff>47625</xdr:rowOff>
                  </from>
                  <to>
                    <xdr:col>5</xdr:col>
                    <xdr:colOff>504825</xdr:colOff>
                    <xdr:row>280</xdr:row>
                    <xdr:rowOff>104775</xdr:rowOff>
                  </to>
                </anchor>
              </controlPr>
            </control>
          </mc:Choice>
        </mc:AlternateContent>
        <mc:AlternateContent xmlns:mc="http://schemas.openxmlformats.org/markup-compatibility/2006">
          <mc:Choice Requires="x14">
            <control shapeId="35935" r:id="rId99" name="Check Box 95">
              <controlPr defaultSize="0" autoFill="0" autoLine="0" autoPict="0">
                <anchor moveWithCells="1">
                  <from>
                    <xdr:col>6</xdr:col>
                    <xdr:colOff>200025</xdr:colOff>
                    <xdr:row>279</xdr:row>
                    <xdr:rowOff>47625</xdr:rowOff>
                  </from>
                  <to>
                    <xdr:col>6</xdr:col>
                    <xdr:colOff>504825</xdr:colOff>
                    <xdr:row>280</xdr:row>
                    <xdr:rowOff>104775</xdr:rowOff>
                  </to>
                </anchor>
              </controlPr>
            </control>
          </mc:Choice>
        </mc:AlternateContent>
        <mc:AlternateContent xmlns:mc="http://schemas.openxmlformats.org/markup-compatibility/2006">
          <mc:Choice Requires="x14">
            <control shapeId="35936" r:id="rId100" name="Check Box 96">
              <controlPr defaultSize="0" autoFill="0" autoLine="0" autoPict="0">
                <anchor moveWithCells="1">
                  <from>
                    <xdr:col>7</xdr:col>
                    <xdr:colOff>200025</xdr:colOff>
                    <xdr:row>279</xdr:row>
                    <xdr:rowOff>47625</xdr:rowOff>
                  </from>
                  <to>
                    <xdr:col>7</xdr:col>
                    <xdr:colOff>504825</xdr:colOff>
                    <xdr:row>280</xdr:row>
                    <xdr:rowOff>104775</xdr:rowOff>
                  </to>
                </anchor>
              </controlPr>
            </control>
          </mc:Choice>
        </mc:AlternateContent>
        <mc:AlternateContent xmlns:mc="http://schemas.openxmlformats.org/markup-compatibility/2006">
          <mc:Choice Requires="x14">
            <control shapeId="35937" r:id="rId101" name="Check Box 97">
              <controlPr defaultSize="0" autoFill="0" autoLine="0" autoPict="0">
                <anchor moveWithCells="1">
                  <from>
                    <xdr:col>8</xdr:col>
                    <xdr:colOff>200025</xdr:colOff>
                    <xdr:row>279</xdr:row>
                    <xdr:rowOff>47625</xdr:rowOff>
                  </from>
                  <to>
                    <xdr:col>8</xdr:col>
                    <xdr:colOff>504825</xdr:colOff>
                    <xdr:row>280</xdr:row>
                    <xdr:rowOff>104775</xdr:rowOff>
                  </to>
                </anchor>
              </controlPr>
            </control>
          </mc:Choice>
        </mc:AlternateContent>
        <mc:AlternateContent xmlns:mc="http://schemas.openxmlformats.org/markup-compatibility/2006">
          <mc:Choice Requires="x14">
            <control shapeId="35938" r:id="rId102" name="Check Box 98">
              <controlPr defaultSize="0" autoFill="0" autoLine="0" autoPict="0">
                <anchor moveWithCells="1">
                  <from>
                    <xdr:col>5</xdr:col>
                    <xdr:colOff>200025</xdr:colOff>
                    <xdr:row>288</xdr:row>
                    <xdr:rowOff>47625</xdr:rowOff>
                  </from>
                  <to>
                    <xdr:col>5</xdr:col>
                    <xdr:colOff>504825</xdr:colOff>
                    <xdr:row>289</xdr:row>
                    <xdr:rowOff>104775</xdr:rowOff>
                  </to>
                </anchor>
              </controlPr>
            </control>
          </mc:Choice>
        </mc:AlternateContent>
        <mc:AlternateContent xmlns:mc="http://schemas.openxmlformats.org/markup-compatibility/2006">
          <mc:Choice Requires="x14">
            <control shapeId="35939" r:id="rId103" name="Check Box 99">
              <controlPr defaultSize="0" autoFill="0" autoLine="0" autoPict="0">
                <anchor moveWithCells="1">
                  <from>
                    <xdr:col>6</xdr:col>
                    <xdr:colOff>200025</xdr:colOff>
                    <xdr:row>288</xdr:row>
                    <xdr:rowOff>47625</xdr:rowOff>
                  </from>
                  <to>
                    <xdr:col>6</xdr:col>
                    <xdr:colOff>504825</xdr:colOff>
                    <xdr:row>289</xdr:row>
                    <xdr:rowOff>104775</xdr:rowOff>
                  </to>
                </anchor>
              </controlPr>
            </control>
          </mc:Choice>
        </mc:AlternateContent>
        <mc:AlternateContent xmlns:mc="http://schemas.openxmlformats.org/markup-compatibility/2006">
          <mc:Choice Requires="x14">
            <control shapeId="35940" r:id="rId104" name="Check Box 100">
              <controlPr defaultSize="0" autoFill="0" autoLine="0" autoPict="0">
                <anchor moveWithCells="1">
                  <from>
                    <xdr:col>7</xdr:col>
                    <xdr:colOff>200025</xdr:colOff>
                    <xdr:row>288</xdr:row>
                    <xdr:rowOff>47625</xdr:rowOff>
                  </from>
                  <to>
                    <xdr:col>7</xdr:col>
                    <xdr:colOff>504825</xdr:colOff>
                    <xdr:row>289</xdr:row>
                    <xdr:rowOff>104775</xdr:rowOff>
                  </to>
                </anchor>
              </controlPr>
            </control>
          </mc:Choice>
        </mc:AlternateContent>
        <mc:AlternateContent xmlns:mc="http://schemas.openxmlformats.org/markup-compatibility/2006">
          <mc:Choice Requires="x14">
            <control shapeId="35941" r:id="rId105" name="Check Box 101">
              <controlPr defaultSize="0" autoFill="0" autoLine="0" autoPict="0">
                <anchor moveWithCells="1">
                  <from>
                    <xdr:col>8</xdr:col>
                    <xdr:colOff>200025</xdr:colOff>
                    <xdr:row>288</xdr:row>
                    <xdr:rowOff>47625</xdr:rowOff>
                  </from>
                  <to>
                    <xdr:col>8</xdr:col>
                    <xdr:colOff>504825</xdr:colOff>
                    <xdr:row>289</xdr:row>
                    <xdr:rowOff>104775</xdr:rowOff>
                  </to>
                </anchor>
              </controlPr>
            </control>
          </mc:Choice>
        </mc:AlternateContent>
        <mc:AlternateContent xmlns:mc="http://schemas.openxmlformats.org/markup-compatibility/2006">
          <mc:Choice Requires="x14">
            <control shapeId="35942" r:id="rId106" name="Check Box 102">
              <controlPr defaultSize="0" autoFill="0" autoLine="0" autoPict="0">
                <anchor moveWithCells="1">
                  <from>
                    <xdr:col>5</xdr:col>
                    <xdr:colOff>200025</xdr:colOff>
                    <xdr:row>297</xdr:row>
                    <xdr:rowOff>47625</xdr:rowOff>
                  </from>
                  <to>
                    <xdr:col>5</xdr:col>
                    <xdr:colOff>504825</xdr:colOff>
                    <xdr:row>298</xdr:row>
                    <xdr:rowOff>104775</xdr:rowOff>
                  </to>
                </anchor>
              </controlPr>
            </control>
          </mc:Choice>
        </mc:AlternateContent>
        <mc:AlternateContent xmlns:mc="http://schemas.openxmlformats.org/markup-compatibility/2006">
          <mc:Choice Requires="x14">
            <control shapeId="35943" r:id="rId107" name="Check Box 103">
              <controlPr defaultSize="0" autoFill="0" autoLine="0" autoPict="0">
                <anchor moveWithCells="1">
                  <from>
                    <xdr:col>6</xdr:col>
                    <xdr:colOff>200025</xdr:colOff>
                    <xdr:row>297</xdr:row>
                    <xdr:rowOff>47625</xdr:rowOff>
                  </from>
                  <to>
                    <xdr:col>6</xdr:col>
                    <xdr:colOff>504825</xdr:colOff>
                    <xdr:row>298</xdr:row>
                    <xdr:rowOff>104775</xdr:rowOff>
                  </to>
                </anchor>
              </controlPr>
            </control>
          </mc:Choice>
        </mc:AlternateContent>
        <mc:AlternateContent xmlns:mc="http://schemas.openxmlformats.org/markup-compatibility/2006">
          <mc:Choice Requires="x14">
            <control shapeId="35944" r:id="rId108" name="Check Box 104">
              <controlPr defaultSize="0" autoFill="0" autoLine="0" autoPict="0">
                <anchor moveWithCells="1">
                  <from>
                    <xdr:col>7</xdr:col>
                    <xdr:colOff>200025</xdr:colOff>
                    <xdr:row>297</xdr:row>
                    <xdr:rowOff>47625</xdr:rowOff>
                  </from>
                  <to>
                    <xdr:col>7</xdr:col>
                    <xdr:colOff>504825</xdr:colOff>
                    <xdr:row>298</xdr:row>
                    <xdr:rowOff>104775</xdr:rowOff>
                  </to>
                </anchor>
              </controlPr>
            </control>
          </mc:Choice>
        </mc:AlternateContent>
        <mc:AlternateContent xmlns:mc="http://schemas.openxmlformats.org/markup-compatibility/2006">
          <mc:Choice Requires="x14">
            <control shapeId="35945" r:id="rId109" name="Check Box 105">
              <controlPr defaultSize="0" autoFill="0" autoLine="0" autoPict="0">
                <anchor moveWithCells="1">
                  <from>
                    <xdr:col>8</xdr:col>
                    <xdr:colOff>200025</xdr:colOff>
                    <xdr:row>297</xdr:row>
                    <xdr:rowOff>47625</xdr:rowOff>
                  </from>
                  <to>
                    <xdr:col>8</xdr:col>
                    <xdr:colOff>504825</xdr:colOff>
                    <xdr:row>298</xdr:row>
                    <xdr:rowOff>104775</xdr:rowOff>
                  </to>
                </anchor>
              </controlPr>
            </control>
          </mc:Choice>
        </mc:AlternateContent>
        <mc:AlternateContent xmlns:mc="http://schemas.openxmlformats.org/markup-compatibility/2006">
          <mc:Choice Requires="x14">
            <control shapeId="35946" r:id="rId110" name="Check Box 106">
              <controlPr defaultSize="0" autoFill="0" autoLine="0" autoPict="0">
                <anchor moveWithCells="1">
                  <from>
                    <xdr:col>5</xdr:col>
                    <xdr:colOff>200025</xdr:colOff>
                    <xdr:row>306</xdr:row>
                    <xdr:rowOff>47625</xdr:rowOff>
                  </from>
                  <to>
                    <xdr:col>5</xdr:col>
                    <xdr:colOff>504825</xdr:colOff>
                    <xdr:row>307</xdr:row>
                    <xdr:rowOff>104775</xdr:rowOff>
                  </to>
                </anchor>
              </controlPr>
            </control>
          </mc:Choice>
        </mc:AlternateContent>
        <mc:AlternateContent xmlns:mc="http://schemas.openxmlformats.org/markup-compatibility/2006">
          <mc:Choice Requires="x14">
            <control shapeId="35947" r:id="rId111" name="Check Box 107">
              <controlPr defaultSize="0" autoFill="0" autoLine="0" autoPict="0">
                <anchor moveWithCells="1">
                  <from>
                    <xdr:col>6</xdr:col>
                    <xdr:colOff>200025</xdr:colOff>
                    <xdr:row>306</xdr:row>
                    <xdr:rowOff>47625</xdr:rowOff>
                  </from>
                  <to>
                    <xdr:col>6</xdr:col>
                    <xdr:colOff>504825</xdr:colOff>
                    <xdr:row>307</xdr:row>
                    <xdr:rowOff>104775</xdr:rowOff>
                  </to>
                </anchor>
              </controlPr>
            </control>
          </mc:Choice>
        </mc:AlternateContent>
        <mc:AlternateContent xmlns:mc="http://schemas.openxmlformats.org/markup-compatibility/2006">
          <mc:Choice Requires="x14">
            <control shapeId="35948" r:id="rId112" name="Check Box 108">
              <controlPr defaultSize="0" autoFill="0" autoLine="0" autoPict="0">
                <anchor moveWithCells="1">
                  <from>
                    <xdr:col>7</xdr:col>
                    <xdr:colOff>200025</xdr:colOff>
                    <xdr:row>306</xdr:row>
                    <xdr:rowOff>47625</xdr:rowOff>
                  </from>
                  <to>
                    <xdr:col>7</xdr:col>
                    <xdr:colOff>504825</xdr:colOff>
                    <xdr:row>307</xdr:row>
                    <xdr:rowOff>104775</xdr:rowOff>
                  </to>
                </anchor>
              </controlPr>
            </control>
          </mc:Choice>
        </mc:AlternateContent>
        <mc:AlternateContent xmlns:mc="http://schemas.openxmlformats.org/markup-compatibility/2006">
          <mc:Choice Requires="x14">
            <control shapeId="35949" r:id="rId113" name="Check Box 109">
              <controlPr defaultSize="0" autoFill="0" autoLine="0" autoPict="0">
                <anchor moveWithCells="1">
                  <from>
                    <xdr:col>8</xdr:col>
                    <xdr:colOff>200025</xdr:colOff>
                    <xdr:row>306</xdr:row>
                    <xdr:rowOff>47625</xdr:rowOff>
                  </from>
                  <to>
                    <xdr:col>8</xdr:col>
                    <xdr:colOff>504825</xdr:colOff>
                    <xdr:row>307</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46"/>
  <sheetViews>
    <sheetView workbookViewId="0">
      <selection activeCell="B15" sqref="B15:I15"/>
    </sheetView>
  </sheetViews>
  <sheetFormatPr defaultRowHeight="12.75" x14ac:dyDescent="0.2"/>
  <cols>
    <col min="2" max="2" width="9.42578125" customWidth="1"/>
  </cols>
  <sheetData>
    <row r="1" spans="1:9" ht="15.75" x14ac:dyDescent="0.25">
      <c r="A1" s="771" t="s">
        <v>512</v>
      </c>
      <c r="B1" s="771"/>
      <c r="C1" s="771"/>
      <c r="D1" s="771"/>
      <c r="E1" s="771"/>
      <c r="F1" s="771"/>
      <c r="G1" s="771"/>
      <c r="H1" s="771"/>
      <c r="I1" s="771"/>
    </row>
    <row r="2" spans="1:9" ht="15.75" x14ac:dyDescent="0.25">
      <c r="A2" s="771" t="s">
        <v>513</v>
      </c>
      <c r="B2" s="771"/>
      <c r="C2" s="771"/>
      <c r="D2" s="771"/>
      <c r="E2" s="771"/>
      <c r="F2" s="771"/>
      <c r="G2" s="771"/>
      <c r="H2" s="771"/>
      <c r="I2" s="771"/>
    </row>
    <row r="3" spans="1:9" ht="15.75" x14ac:dyDescent="0.25">
      <c r="A3" s="772" t="s">
        <v>514</v>
      </c>
      <c r="B3" s="772"/>
      <c r="C3" s="772"/>
      <c r="D3" s="772"/>
      <c r="E3" s="772"/>
      <c r="F3" s="772"/>
      <c r="G3" s="772"/>
      <c r="H3" s="772"/>
      <c r="I3" s="772"/>
    </row>
    <row r="6" spans="1:9" ht="15.75" x14ac:dyDescent="0.25">
      <c r="A6" s="772" t="s">
        <v>515</v>
      </c>
      <c r="B6" s="772"/>
      <c r="C6" s="772"/>
      <c r="D6" s="772"/>
      <c r="E6" s="772"/>
      <c r="F6" s="772"/>
      <c r="G6" s="772"/>
      <c r="H6" s="772"/>
      <c r="I6" s="772"/>
    </row>
    <row r="7" spans="1:9" x14ac:dyDescent="0.2">
      <c r="B7" s="768"/>
      <c r="C7" s="768"/>
      <c r="D7" s="768"/>
      <c r="E7" s="768"/>
      <c r="F7" s="768"/>
      <c r="G7" s="768"/>
      <c r="H7" s="768"/>
    </row>
    <row r="8" spans="1:9" x14ac:dyDescent="0.2">
      <c r="B8" s="769" t="s">
        <v>516</v>
      </c>
      <c r="C8" s="769"/>
      <c r="D8" s="769"/>
      <c r="E8" s="769"/>
      <c r="F8" s="769"/>
      <c r="G8" s="769"/>
      <c r="H8" s="769"/>
    </row>
    <row r="10" spans="1:9" ht="15.75" x14ac:dyDescent="0.2">
      <c r="A10" s="770" t="s">
        <v>576</v>
      </c>
      <c r="B10" s="770"/>
      <c r="C10" s="770"/>
      <c r="D10" s="770"/>
      <c r="E10" s="770"/>
      <c r="F10" s="770"/>
      <c r="G10" s="770"/>
      <c r="H10" s="770"/>
      <c r="I10" s="770"/>
    </row>
    <row r="11" spans="1:9" s="178" customFormat="1" ht="18" customHeight="1" x14ac:dyDescent="0.2">
      <c r="A11" s="265" t="s">
        <v>517</v>
      </c>
    </row>
    <row r="13" spans="1:9" x14ac:dyDescent="0.2">
      <c r="A13" s="216" t="s">
        <v>893</v>
      </c>
      <c r="B13" s="765"/>
      <c r="C13" s="765"/>
      <c r="D13" s="765"/>
      <c r="E13" s="765"/>
      <c r="F13" s="765"/>
      <c r="G13" t="s">
        <v>568</v>
      </c>
    </row>
    <row r="14" spans="1:9" ht="34.5" customHeight="1" x14ac:dyDescent="0.2">
      <c r="A14" s="216"/>
      <c r="B14" s="770" t="s">
        <v>575</v>
      </c>
      <c r="C14" s="775"/>
      <c r="D14" s="775"/>
      <c r="E14" s="775"/>
      <c r="F14" s="775"/>
      <c r="G14" s="775"/>
      <c r="H14" s="775"/>
      <c r="I14" s="775"/>
    </row>
    <row r="15" spans="1:9" ht="129" customHeight="1" x14ac:dyDescent="0.2">
      <c r="A15" s="216" t="s">
        <v>901</v>
      </c>
      <c r="B15" s="770" t="s">
        <v>1208</v>
      </c>
      <c r="C15" s="770"/>
      <c r="D15" s="770"/>
      <c r="E15" s="770"/>
      <c r="F15" s="770"/>
      <c r="G15" s="770"/>
      <c r="H15" s="770"/>
      <c r="I15" s="770"/>
    </row>
    <row r="16" spans="1:9" ht="15.75" x14ac:dyDescent="0.2">
      <c r="A16" s="216" t="s">
        <v>48</v>
      </c>
      <c r="B16" s="776"/>
      <c r="C16" s="776"/>
      <c r="D16" s="776"/>
      <c r="E16" s="776"/>
      <c r="F16" s="776"/>
      <c r="G16" s="262" t="s">
        <v>568</v>
      </c>
      <c r="H16" s="263"/>
      <c r="I16" s="228"/>
    </row>
    <row r="17" spans="1:9" ht="35.25" customHeight="1" x14ac:dyDescent="0.2">
      <c r="A17" s="216"/>
      <c r="B17" s="770" t="s">
        <v>1166</v>
      </c>
      <c r="C17" s="770"/>
      <c r="D17" s="770"/>
      <c r="E17" s="770"/>
      <c r="F17" s="770"/>
      <c r="G17" s="770"/>
      <c r="H17" s="770"/>
      <c r="I17" s="770"/>
    </row>
    <row r="18" spans="1:9" ht="15.75" x14ac:dyDescent="0.25">
      <c r="A18" s="215" t="s">
        <v>518</v>
      </c>
    </row>
    <row r="20" spans="1:9" ht="15.75" x14ac:dyDescent="0.2">
      <c r="A20" s="217" t="s">
        <v>519</v>
      </c>
      <c r="B20" s="773"/>
      <c r="C20" s="773"/>
      <c r="D20" s="773"/>
      <c r="E20" s="773"/>
      <c r="F20" s="773"/>
      <c r="G20" s="262" t="s">
        <v>568</v>
      </c>
    </row>
    <row r="21" spans="1:9" ht="42.75" customHeight="1" x14ac:dyDescent="0.2">
      <c r="A21" s="217"/>
      <c r="B21" s="770" t="s">
        <v>569</v>
      </c>
      <c r="C21" s="770"/>
      <c r="D21" s="770"/>
      <c r="E21" s="770"/>
      <c r="F21" s="770"/>
      <c r="G21" s="770"/>
      <c r="H21" s="770"/>
      <c r="I21" s="770"/>
    </row>
    <row r="22" spans="1:9" ht="28.5" customHeight="1" x14ac:dyDescent="0.2">
      <c r="B22" s="774"/>
      <c r="C22" s="774"/>
      <c r="D22" s="774"/>
      <c r="E22" s="774"/>
      <c r="F22" s="774"/>
      <c r="G22" s="774"/>
      <c r="H22" s="774"/>
      <c r="I22" s="774"/>
    </row>
    <row r="23" spans="1:9" ht="4.5" customHeight="1" x14ac:dyDescent="0.2">
      <c r="B23" s="264"/>
      <c r="C23" s="264"/>
      <c r="D23" s="264"/>
      <c r="E23" s="264"/>
      <c r="F23" s="264"/>
      <c r="G23" s="264"/>
      <c r="H23" s="264"/>
      <c r="I23" s="264"/>
    </row>
    <row r="24" spans="1:9" ht="15.75" x14ac:dyDescent="0.25">
      <c r="B24" s="215" t="s">
        <v>520</v>
      </c>
      <c r="C24" s="768"/>
      <c r="D24" s="768"/>
      <c r="E24" s="768"/>
      <c r="F24" s="768"/>
      <c r="G24" s="768"/>
      <c r="H24" s="135" t="s">
        <v>521</v>
      </c>
    </row>
    <row r="25" spans="1:9" ht="15.75" x14ac:dyDescent="0.2">
      <c r="A25" s="217" t="s">
        <v>522</v>
      </c>
      <c r="B25" s="265" t="s">
        <v>570</v>
      </c>
      <c r="C25" s="227"/>
      <c r="D25" s="227"/>
      <c r="E25" s="227"/>
      <c r="F25" s="227"/>
      <c r="G25" s="227"/>
      <c r="H25" s="227"/>
      <c r="I25" s="227"/>
    </row>
    <row r="26" spans="1:9" ht="15.75" x14ac:dyDescent="0.2">
      <c r="A26" s="217"/>
      <c r="B26" s="773"/>
      <c r="C26" s="773"/>
      <c r="D26" s="773"/>
      <c r="E26" s="773"/>
      <c r="F26" s="773"/>
      <c r="G26" s="262" t="s">
        <v>568</v>
      </c>
      <c r="H26" s="227"/>
      <c r="I26" s="227"/>
    </row>
    <row r="27" spans="1:9" ht="65.25" customHeight="1" x14ac:dyDescent="0.2">
      <c r="A27" s="217"/>
      <c r="B27" s="770" t="s">
        <v>577</v>
      </c>
      <c r="C27" s="770"/>
      <c r="D27" s="770"/>
      <c r="E27" s="770"/>
      <c r="F27" s="770"/>
      <c r="G27" s="770"/>
      <c r="H27" s="770"/>
      <c r="I27" s="770"/>
    </row>
    <row r="28" spans="1:9" ht="15.75" x14ac:dyDescent="0.2">
      <c r="A28" s="217" t="s">
        <v>523</v>
      </c>
      <c r="B28" s="773"/>
      <c r="C28" s="773"/>
      <c r="D28" s="773"/>
      <c r="E28" s="773"/>
      <c r="F28" s="773"/>
      <c r="G28" s="262" t="s">
        <v>568</v>
      </c>
      <c r="H28" s="228"/>
      <c r="I28" s="228"/>
    </row>
    <row r="29" spans="1:9" ht="15.75" customHeight="1" x14ac:dyDescent="0.2">
      <c r="A29" s="217"/>
      <c r="B29" s="263" t="s">
        <v>571</v>
      </c>
      <c r="C29" s="773"/>
      <c r="D29" s="773"/>
      <c r="E29" s="773"/>
      <c r="F29" s="773"/>
      <c r="G29" s="773"/>
      <c r="H29" s="773"/>
      <c r="I29" s="773"/>
    </row>
    <row r="30" spans="1:9" ht="17.25" customHeight="1" x14ac:dyDescent="0.2">
      <c r="A30" s="217"/>
      <c r="B30" s="770" t="s">
        <v>572</v>
      </c>
      <c r="C30" s="770"/>
      <c r="D30" s="770"/>
      <c r="E30" s="770"/>
      <c r="F30" s="770"/>
      <c r="G30" s="770"/>
      <c r="H30" s="770"/>
      <c r="I30" s="770"/>
    </row>
    <row r="31" spans="1:9" ht="15.75" x14ac:dyDescent="0.2">
      <c r="A31" s="217"/>
      <c r="B31" s="773"/>
      <c r="C31" s="773"/>
      <c r="D31" s="773"/>
      <c r="E31" s="773"/>
      <c r="F31" s="773"/>
      <c r="G31" s="777" t="s">
        <v>568</v>
      </c>
      <c r="H31" s="777"/>
      <c r="I31" s="227"/>
    </row>
    <row r="32" spans="1:9" ht="48.75" customHeight="1" x14ac:dyDescent="0.2">
      <c r="A32" s="217"/>
      <c r="B32" s="617" t="s">
        <v>573</v>
      </c>
      <c r="C32" s="617"/>
      <c r="D32" s="617"/>
      <c r="E32" s="617"/>
      <c r="F32" s="617"/>
      <c r="G32" s="617"/>
      <c r="H32" s="617"/>
      <c r="I32" s="617"/>
    </row>
    <row r="34" spans="1:9" ht="15" x14ac:dyDescent="0.25">
      <c r="A34" s="657" t="s">
        <v>526</v>
      </c>
      <c r="B34" s="657"/>
      <c r="C34" s="657"/>
      <c r="D34" s="657"/>
      <c r="E34" s="657"/>
      <c r="F34" s="657"/>
      <c r="G34" s="657"/>
      <c r="H34" s="657"/>
      <c r="I34" s="657"/>
    </row>
    <row r="36" spans="1:9" ht="15.75" x14ac:dyDescent="0.25">
      <c r="A36" s="218" t="s">
        <v>524</v>
      </c>
    </row>
    <row r="38" spans="1:9" ht="15.75" x14ac:dyDescent="0.25">
      <c r="A38" s="158" t="s">
        <v>527</v>
      </c>
      <c r="B38" s="75"/>
      <c r="C38" s="158" t="s">
        <v>528</v>
      </c>
      <c r="D38" s="75"/>
      <c r="E38" s="158" t="s">
        <v>525</v>
      </c>
      <c r="F38" s="75"/>
      <c r="G38" s="158" t="s">
        <v>529</v>
      </c>
      <c r="H38" s="75"/>
    </row>
    <row r="40" spans="1:9" ht="15.75" x14ac:dyDescent="0.2">
      <c r="A40" s="770" t="s">
        <v>530</v>
      </c>
      <c r="B40" s="770"/>
      <c r="C40" s="770"/>
      <c r="D40" s="770"/>
      <c r="E40" s="770"/>
      <c r="F40" s="770"/>
      <c r="G40" s="770"/>
      <c r="H40" s="770"/>
      <c r="I40" s="770"/>
    </row>
    <row r="41" spans="1:9" x14ac:dyDescent="0.2">
      <c r="A41" s="784"/>
      <c r="B41" s="784"/>
      <c r="C41" s="784"/>
      <c r="D41" s="784"/>
      <c r="F41" s="75"/>
      <c r="G41" s="75"/>
    </row>
    <row r="42" spans="1:9" x14ac:dyDescent="0.2">
      <c r="A42" s="785" t="s">
        <v>27</v>
      </c>
      <c r="B42" s="785"/>
      <c r="C42" s="785"/>
      <c r="D42" s="785"/>
      <c r="F42" s="769" t="s">
        <v>28</v>
      </c>
      <c r="G42" s="769"/>
    </row>
    <row r="43" spans="1:9" ht="13.5" thickBot="1" x14ac:dyDescent="0.25"/>
    <row r="44" spans="1:9" ht="47.25" customHeight="1" x14ac:dyDescent="0.2">
      <c r="A44" s="778" t="s">
        <v>574</v>
      </c>
      <c r="B44" s="779"/>
      <c r="C44" s="779"/>
      <c r="D44" s="779"/>
      <c r="E44" s="779"/>
      <c r="F44" s="779"/>
      <c r="G44" s="779"/>
      <c r="H44" s="779"/>
      <c r="I44" s="780"/>
    </row>
    <row r="45" spans="1:9" x14ac:dyDescent="0.2">
      <c r="A45" s="266"/>
      <c r="I45" s="267"/>
    </row>
    <row r="46" spans="1:9" ht="66" customHeight="1" thickBot="1" x14ac:dyDescent="0.25">
      <c r="A46" s="781" t="s">
        <v>578</v>
      </c>
      <c r="B46" s="782"/>
      <c r="C46" s="782"/>
      <c r="D46" s="782"/>
      <c r="E46" s="782"/>
      <c r="F46" s="782"/>
      <c r="G46" s="782"/>
      <c r="H46" s="782"/>
      <c r="I46" s="783"/>
    </row>
  </sheetData>
  <sheetProtection algorithmName="SHA-512" hashValue="Rt2oF18t2FBRpcrScY4cCXq8tdezFJ3UJnfRFuYLT+PgCMQdoPSUfZb7QMpLQ5hbOqxpE/JbNt2EIlYb1wxW2w==" saltValue="285lcEfTw03FTbaXOl7Pwg==" spinCount="100000" sheet="1" objects="1" scenarios="1"/>
  <mergeCells count="31">
    <mergeCell ref="A44:I44"/>
    <mergeCell ref="A46:I46"/>
    <mergeCell ref="A34:I34"/>
    <mergeCell ref="A40:I40"/>
    <mergeCell ref="A41:D41"/>
    <mergeCell ref="A42:D42"/>
    <mergeCell ref="F42:G42"/>
    <mergeCell ref="B30:I30"/>
    <mergeCell ref="B31:F31"/>
    <mergeCell ref="G31:H31"/>
    <mergeCell ref="B32:I32"/>
    <mergeCell ref="B26:F26"/>
    <mergeCell ref="B27:I27"/>
    <mergeCell ref="B28:F28"/>
    <mergeCell ref="C29:I29"/>
    <mergeCell ref="B20:F20"/>
    <mergeCell ref="B21:I21"/>
    <mergeCell ref="B22:I22"/>
    <mergeCell ref="C24:G24"/>
    <mergeCell ref="B14:I14"/>
    <mergeCell ref="B15:I15"/>
    <mergeCell ref="B16:F16"/>
    <mergeCell ref="B17:I17"/>
    <mergeCell ref="B7:H7"/>
    <mergeCell ref="B8:H8"/>
    <mergeCell ref="A10:I10"/>
    <mergeCell ref="B13:F13"/>
    <mergeCell ref="A1:I1"/>
    <mergeCell ref="A2:I2"/>
    <mergeCell ref="A3:I3"/>
    <mergeCell ref="A6:I6"/>
  </mergeCells>
  <phoneticPr fontId="17"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H211"/>
  <sheetViews>
    <sheetView showGridLines="0" view="pageBreakPreview" topLeftCell="B1" zoomScale="70" zoomScaleNormal="100" zoomScaleSheetLayoutView="70" workbookViewId="0">
      <selection activeCell="D17" sqref="D17:D28"/>
    </sheetView>
  </sheetViews>
  <sheetFormatPr defaultRowHeight="12.75" x14ac:dyDescent="0.2"/>
  <cols>
    <col min="1" max="1" width="27" style="379" customWidth="1"/>
    <col min="2" max="2" width="16" style="379" customWidth="1"/>
    <col min="3" max="3" width="16.85546875" style="379" customWidth="1"/>
    <col min="4" max="4" width="22" style="379" customWidth="1"/>
    <col min="5" max="5" width="23.140625" style="379" customWidth="1"/>
    <col min="6" max="6" width="22.140625" style="379" customWidth="1"/>
    <col min="7" max="7" width="20.7109375" style="379" customWidth="1"/>
    <col min="8" max="8" width="22.140625" style="379" customWidth="1"/>
    <col min="9" max="16384" width="9.140625" style="379"/>
  </cols>
  <sheetData>
    <row r="1" spans="1:8" ht="19.5" thickBot="1" x14ac:dyDescent="0.25">
      <c r="A1" s="802" t="s">
        <v>541</v>
      </c>
      <c r="B1" s="803"/>
      <c r="C1" s="803"/>
      <c r="D1" s="803"/>
      <c r="E1" s="803"/>
      <c r="F1" s="803"/>
      <c r="G1" s="803"/>
      <c r="H1" s="804"/>
    </row>
    <row r="2" spans="1:8" ht="14.25" thickBot="1" x14ac:dyDescent="0.25">
      <c r="A2" s="805" t="s">
        <v>1035</v>
      </c>
      <c r="B2" s="806"/>
      <c r="C2" s="806"/>
      <c r="D2" s="806"/>
      <c r="E2" s="806"/>
      <c r="F2" s="806"/>
      <c r="G2" s="806"/>
      <c r="H2" s="807"/>
    </row>
    <row r="3" spans="1:8" x14ac:dyDescent="0.2">
      <c r="A3" s="808" t="s">
        <v>486</v>
      </c>
      <c r="B3" s="809"/>
      <c r="C3" s="809"/>
      <c r="D3" s="809"/>
      <c r="E3" s="809"/>
      <c r="F3" s="809"/>
      <c r="G3" s="809"/>
      <c r="H3" s="810"/>
    </row>
    <row r="4" spans="1:8" ht="13.5" thickBot="1" x14ac:dyDescent="0.25">
      <c r="A4" s="811" t="s">
        <v>487</v>
      </c>
      <c r="B4" s="812"/>
      <c r="C4" s="812"/>
      <c r="D4" s="812"/>
      <c r="E4" s="812"/>
      <c r="F4" s="812"/>
      <c r="G4" s="812"/>
      <c r="H4" s="813"/>
    </row>
    <row r="5" spans="1:8" ht="55.5" customHeight="1" x14ac:dyDescent="0.2">
      <c r="A5" s="180" t="s">
        <v>1022</v>
      </c>
      <c r="B5" s="181" t="s">
        <v>34</v>
      </c>
      <c r="C5" s="814" t="s">
        <v>1023</v>
      </c>
      <c r="D5" s="815"/>
      <c r="E5" s="815"/>
      <c r="F5" s="182" t="s">
        <v>35</v>
      </c>
      <c r="G5" s="180"/>
      <c r="H5" s="183" t="s">
        <v>488</v>
      </c>
    </row>
    <row r="6" spans="1:8" ht="12.75" customHeight="1" x14ac:dyDescent="0.2">
      <c r="A6" s="184"/>
      <c r="B6" s="786" t="s">
        <v>1024</v>
      </c>
      <c r="C6" s="787"/>
      <c r="D6" s="787"/>
      <c r="E6" s="787"/>
      <c r="F6" s="378" t="s">
        <v>489</v>
      </c>
      <c r="G6" s="185"/>
      <c r="H6" s="788" t="s">
        <v>490</v>
      </c>
    </row>
    <row r="7" spans="1:8" ht="12.75" customHeight="1" x14ac:dyDescent="0.2">
      <c r="A7" s="184" t="s">
        <v>511</v>
      </c>
      <c r="B7" s="786" t="s">
        <v>1025</v>
      </c>
      <c r="C7" s="787"/>
      <c r="D7" s="787"/>
      <c r="E7" s="787"/>
      <c r="F7" s="378" t="s">
        <v>491</v>
      </c>
      <c r="G7" s="186"/>
      <c r="H7" s="788"/>
    </row>
    <row r="8" spans="1:8" ht="12.75" customHeight="1" x14ac:dyDescent="0.2">
      <c r="A8" s="184"/>
      <c r="B8" s="789" t="s">
        <v>1026</v>
      </c>
      <c r="C8" s="790"/>
      <c r="D8" s="790"/>
      <c r="E8" s="790"/>
      <c r="F8" s="378" t="s">
        <v>492</v>
      </c>
      <c r="G8" s="187"/>
      <c r="H8" s="788"/>
    </row>
    <row r="9" spans="1:8" x14ac:dyDescent="0.2">
      <c r="A9" s="184"/>
      <c r="B9" s="380"/>
      <c r="C9" s="791"/>
      <c r="D9" s="791"/>
      <c r="E9" s="791"/>
      <c r="F9" s="378" t="s">
        <v>493</v>
      </c>
      <c r="G9" s="185"/>
      <c r="H9" s="788"/>
    </row>
    <row r="10" spans="1:8" x14ac:dyDescent="0.2">
      <c r="A10" s="184"/>
      <c r="B10" s="380"/>
      <c r="C10" s="791"/>
      <c r="D10" s="791"/>
      <c r="E10" s="791"/>
      <c r="F10" s="378" t="s">
        <v>1027</v>
      </c>
      <c r="G10" s="186"/>
      <c r="H10" s="788"/>
    </row>
    <row r="11" spans="1:8" x14ac:dyDescent="0.2">
      <c r="A11" s="184"/>
      <c r="B11" s="380"/>
      <c r="C11" s="791"/>
      <c r="D11" s="791"/>
      <c r="E11" s="791"/>
      <c r="F11" s="378" t="s">
        <v>1028</v>
      </c>
      <c r="G11" s="185"/>
      <c r="H11" s="788"/>
    </row>
    <row r="12" spans="1:8" ht="13.5" thickBot="1" x14ac:dyDescent="0.25">
      <c r="A12" s="184"/>
      <c r="B12" s="380"/>
      <c r="C12" s="791"/>
      <c r="D12" s="792"/>
      <c r="E12" s="792"/>
      <c r="F12" s="378" t="s">
        <v>494</v>
      </c>
      <c r="G12" s="186"/>
      <c r="H12" s="788"/>
    </row>
    <row r="13" spans="1:8" x14ac:dyDescent="0.2">
      <c r="A13" s="188"/>
      <c r="B13" s="793" t="s">
        <v>495</v>
      </c>
      <c r="C13" s="794"/>
      <c r="D13" s="799" t="s">
        <v>496</v>
      </c>
      <c r="E13" s="799" t="s">
        <v>497</v>
      </c>
      <c r="F13" s="189"/>
      <c r="G13" s="190"/>
      <c r="H13" s="788"/>
    </row>
    <row r="14" spans="1:8" x14ac:dyDescent="0.2">
      <c r="A14" s="188" t="s">
        <v>498</v>
      </c>
      <c r="B14" s="795"/>
      <c r="C14" s="796"/>
      <c r="D14" s="800"/>
      <c r="E14" s="800"/>
      <c r="F14" s="189" t="s">
        <v>499</v>
      </c>
      <c r="G14" s="190"/>
      <c r="H14" s="788"/>
    </row>
    <row r="15" spans="1:8" ht="13.5" thickBot="1" x14ac:dyDescent="0.25">
      <c r="A15" s="191"/>
      <c r="B15" s="797"/>
      <c r="C15" s="798"/>
      <c r="D15" s="801"/>
      <c r="E15" s="801"/>
      <c r="F15" s="192"/>
      <c r="G15" s="193"/>
      <c r="H15" s="194"/>
    </row>
    <row r="16" spans="1:8" x14ac:dyDescent="0.2">
      <c r="A16" s="195" t="s">
        <v>498</v>
      </c>
      <c r="B16" s="196" t="s">
        <v>500</v>
      </c>
      <c r="C16" s="381"/>
      <c r="D16" s="197" t="s">
        <v>498</v>
      </c>
      <c r="E16" s="198" t="s">
        <v>498</v>
      </c>
      <c r="F16" s="179" t="s">
        <v>501</v>
      </c>
      <c r="G16" s="199"/>
      <c r="H16" s="200" t="s">
        <v>498</v>
      </c>
    </row>
    <row r="17" spans="1:8" x14ac:dyDescent="0.2">
      <c r="A17" s="816"/>
      <c r="B17" s="201" t="s">
        <v>502</v>
      </c>
      <c r="C17" s="382"/>
      <c r="D17" s="816" t="s">
        <v>498</v>
      </c>
      <c r="E17" s="816" t="s">
        <v>498</v>
      </c>
      <c r="F17" s="202" t="s">
        <v>503</v>
      </c>
      <c r="G17" s="203"/>
      <c r="H17" s="817" t="s">
        <v>498</v>
      </c>
    </row>
    <row r="18" spans="1:8" x14ac:dyDescent="0.2">
      <c r="A18" s="816"/>
      <c r="B18" s="201" t="s">
        <v>504</v>
      </c>
      <c r="C18" s="383">
        <v>0</v>
      </c>
      <c r="D18" s="816"/>
      <c r="E18" s="816"/>
      <c r="F18" s="202" t="s">
        <v>505</v>
      </c>
      <c r="G18" s="203"/>
      <c r="H18" s="817"/>
    </row>
    <row r="19" spans="1:8" x14ac:dyDescent="0.2">
      <c r="A19" s="816"/>
      <c r="B19" s="201" t="s">
        <v>506</v>
      </c>
      <c r="C19" s="383">
        <v>0</v>
      </c>
      <c r="D19" s="816"/>
      <c r="E19" s="816"/>
      <c r="F19" s="202" t="s">
        <v>507</v>
      </c>
      <c r="G19" s="203"/>
      <c r="H19" s="817"/>
    </row>
    <row r="20" spans="1:8" x14ac:dyDescent="0.2">
      <c r="A20" s="816"/>
      <c r="B20" s="201" t="s">
        <v>508</v>
      </c>
      <c r="C20" s="383">
        <v>0</v>
      </c>
      <c r="D20" s="816"/>
      <c r="E20" s="816"/>
      <c r="F20" s="202" t="s">
        <v>579</v>
      </c>
      <c r="G20" s="203"/>
      <c r="H20" s="817"/>
    </row>
    <row r="21" spans="1:8" x14ac:dyDescent="0.2">
      <c r="A21" s="816"/>
      <c r="B21" s="201" t="s">
        <v>1029</v>
      </c>
      <c r="C21" s="382"/>
      <c r="D21" s="816"/>
      <c r="E21" s="816"/>
      <c r="F21" s="204" t="s">
        <v>509</v>
      </c>
      <c r="G21" s="203"/>
      <c r="H21" s="817"/>
    </row>
    <row r="22" spans="1:8" x14ac:dyDescent="0.2">
      <c r="A22" s="816"/>
      <c r="B22" s="201" t="s">
        <v>510</v>
      </c>
      <c r="C22" s="382"/>
      <c r="D22" s="816"/>
      <c r="E22" s="816"/>
      <c r="F22" s="202" t="s">
        <v>1030</v>
      </c>
      <c r="G22" s="818"/>
      <c r="H22" s="817"/>
    </row>
    <row r="23" spans="1:8" ht="15" x14ac:dyDescent="0.25">
      <c r="A23" s="816"/>
      <c r="B23" s="205"/>
      <c r="C23" s="206" t="s">
        <v>187</v>
      </c>
      <c r="D23" s="816"/>
      <c r="E23" s="816"/>
      <c r="F23" s="202" t="s">
        <v>498</v>
      </c>
      <c r="G23" s="819"/>
      <c r="H23" s="817"/>
    </row>
    <row r="24" spans="1:8" ht="15" x14ac:dyDescent="0.25">
      <c r="A24" s="816"/>
      <c r="B24" s="205"/>
      <c r="C24" s="206" t="s">
        <v>188</v>
      </c>
      <c r="D24" s="816"/>
      <c r="E24" s="816"/>
      <c r="F24" s="202" t="s">
        <v>498</v>
      </c>
      <c r="G24" s="819"/>
      <c r="H24" s="817"/>
    </row>
    <row r="25" spans="1:8" ht="15" x14ac:dyDescent="0.25">
      <c r="A25" s="816"/>
      <c r="B25" s="205"/>
      <c r="C25" s="384" t="s">
        <v>624</v>
      </c>
      <c r="D25" s="816"/>
      <c r="E25" s="816"/>
      <c r="F25" s="202" t="s">
        <v>498</v>
      </c>
      <c r="G25" s="819"/>
      <c r="H25" s="817"/>
    </row>
    <row r="26" spans="1:8" ht="15" x14ac:dyDescent="0.25">
      <c r="A26" s="816"/>
      <c r="B26" s="205"/>
      <c r="C26" s="384" t="s">
        <v>625</v>
      </c>
      <c r="D26" s="816"/>
      <c r="E26" s="816"/>
      <c r="F26" s="202" t="s">
        <v>498</v>
      </c>
      <c r="G26" s="819"/>
      <c r="H26" s="207" t="s">
        <v>498</v>
      </c>
    </row>
    <row r="27" spans="1:8" ht="15" x14ac:dyDescent="0.25">
      <c r="A27" s="816"/>
      <c r="B27" s="205"/>
      <c r="C27" s="384" t="s">
        <v>626</v>
      </c>
      <c r="D27" s="816"/>
      <c r="E27" s="816"/>
      <c r="F27" s="202" t="s">
        <v>498</v>
      </c>
      <c r="G27" s="819"/>
      <c r="H27" s="207" t="s">
        <v>498</v>
      </c>
    </row>
    <row r="28" spans="1:8" ht="15" x14ac:dyDescent="0.25">
      <c r="A28" s="816"/>
      <c r="B28" s="205"/>
      <c r="C28" s="385"/>
      <c r="D28" s="816"/>
      <c r="E28" s="816"/>
      <c r="F28" s="208" t="s">
        <v>498</v>
      </c>
      <c r="G28" s="820"/>
      <c r="H28" s="207" t="s">
        <v>498</v>
      </c>
    </row>
    <row r="29" spans="1:8" ht="13.5" thickBot="1" x14ac:dyDescent="0.25">
      <c r="A29" s="209" t="s">
        <v>498</v>
      </c>
      <c r="B29" s="201" t="s">
        <v>498</v>
      </c>
      <c r="C29" s="384"/>
      <c r="D29" s="197" t="s">
        <v>498</v>
      </c>
      <c r="E29" s="209" t="s">
        <v>498</v>
      </c>
      <c r="F29" s="210" t="s">
        <v>498</v>
      </c>
      <c r="G29" s="209"/>
      <c r="H29" s="211" t="s">
        <v>498</v>
      </c>
    </row>
    <row r="30" spans="1:8" x14ac:dyDescent="0.2">
      <c r="A30" s="195" t="s">
        <v>498</v>
      </c>
      <c r="B30" s="196" t="s">
        <v>500</v>
      </c>
      <c r="C30" s="381"/>
      <c r="D30" s="195" t="s">
        <v>498</v>
      </c>
      <c r="E30" s="195" t="s">
        <v>498</v>
      </c>
      <c r="F30" s="212"/>
      <c r="G30" s="212"/>
      <c r="H30" s="195" t="s">
        <v>498</v>
      </c>
    </row>
    <row r="31" spans="1:8" x14ac:dyDescent="0.2">
      <c r="A31" s="816" t="s">
        <v>498</v>
      </c>
      <c r="B31" s="201" t="s">
        <v>502</v>
      </c>
      <c r="C31" s="382"/>
      <c r="D31" s="816" t="s">
        <v>498</v>
      </c>
      <c r="E31" s="816" t="s">
        <v>498</v>
      </c>
      <c r="F31" s="213" t="s">
        <v>503</v>
      </c>
      <c r="G31" s="203"/>
      <c r="H31" s="817" t="s">
        <v>498</v>
      </c>
    </row>
    <row r="32" spans="1:8" x14ac:dyDescent="0.2">
      <c r="A32" s="816"/>
      <c r="B32" s="201" t="s">
        <v>504</v>
      </c>
      <c r="C32" s="383">
        <v>0</v>
      </c>
      <c r="D32" s="816"/>
      <c r="E32" s="816"/>
      <c r="F32" s="213" t="s">
        <v>505</v>
      </c>
      <c r="G32" s="203"/>
      <c r="H32" s="817"/>
    </row>
    <row r="33" spans="1:8" x14ac:dyDescent="0.2">
      <c r="A33" s="816"/>
      <c r="B33" s="201" t="s">
        <v>506</v>
      </c>
      <c r="C33" s="383">
        <v>0</v>
      </c>
      <c r="D33" s="816"/>
      <c r="E33" s="816"/>
      <c r="F33" s="213" t="s">
        <v>507</v>
      </c>
      <c r="G33" s="203"/>
      <c r="H33" s="817"/>
    </row>
    <row r="34" spans="1:8" x14ac:dyDescent="0.2">
      <c r="A34" s="816"/>
      <c r="B34" s="201" t="s">
        <v>508</v>
      </c>
      <c r="C34" s="383">
        <v>0</v>
      </c>
      <c r="D34" s="816"/>
      <c r="E34" s="816"/>
      <c r="F34" s="213" t="s">
        <v>579</v>
      </c>
      <c r="G34" s="203"/>
      <c r="H34" s="817"/>
    </row>
    <row r="35" spans="1:8" x14ac:dyDescent="0.2">
      <c r="A35" s="816"/>
      <c r="B35" s="201" t="s">
        <v>1029</v>
      </c>
      <c r="C35" s="382"/>
      <c r="D35" s="816"/>
      <c r="E35" s="816"/>
      <c r="F35" s="214" t="s">
        <v>509</v>
      </c>
      <c r="G35" s="203"/>
      <c r="H35" s="817"/>
    </row>
    <row r="36" spans="1:8" x14ac:dyDescent="0.2">
      <c r="A36" s="816"/>
      <c r="B36" s="201" t="s">
        <v>510</v>
      </c>
      <c r="C36" s="382"/>
      <c r="D36" s="816"/>
      <c r="E36" s="816"/>
      <c r="F36" s="213" t="s">
        <v>1030</v>
      </c>
      <c r="G36" s="818"/>
      <c r="H36" s="817"/>
    </row>
    <row r="37" spans="1:8" ht="15" x14ac:dyDescent="0.25">
      <c r="A37" s="816"/>
      <c r="B37" s="205"/>
      <c r="C37" s="206" t="s">
        <v>187</v>
      </c>
      <c r="D37" s="816"/>
      <c r="E37" s="816"/>
      <c r="F37" s="213" t="s">
        <v>498</v>
      </c>
      <c r="G37" s="819"/>
      <c r="H37" s="817"/>
    </row>
    <row r="38" spans="1:8" ht="15" x14ac:dyDescent="0.25">
      <c r="A38" s="816"/>
      <c r="B38" s="205"/>
      <c r="C38" s="206" t="s">
        <v>188</v>
      </c>
      <c r="D38" s="816"/>
      <c r="E38" s="816"/>
      <c r="F38" s="213" t="s">
        <v>498</v>
      </c>
      <c r="G38" s="819"/>
      <c r="H38" s="817"/>
    </row>
    <row r="39" spans="1:8" ht="15" x14ac:dyDescent="0.25">
      <c r="A39" s="816"/>
      <c r="B39" s="205"/>
      <c r="C39" s="384" t="s">
        <v>624</v>
      </c>
      <c r="D39" s="816"/>
      <c r="E39" s="816"/>
      <c r="F39" s="213" t="s">
        <v>498</v>
      </c>
      <c r="G39" s="819"/>
      <c r="H39" s="817"/>
    </row>
    <row r="40" spans="1:8" ht="15" x14ac:dyDescent="0.25">
      <c r="A40" s="816"/>
      <c r="B40" s="205"/>
      <c r="C40" s="384" t="s">
        <v>625</v>
      </c>
      <c r="D40" s="816"/>
      <c r="E40" s="816"/>
      <c r="F40" s="213" t="s">
        <v>498</v>
      </c>
      <c r="G40" s="819"/>
      <c r="H40" s="198" t="s">
        <v>498</v>
      </c>
    </row>
    <row r="41" spans="1:8" ht="15" x14ac:dyDescent="0.25">
      <c r="A41" s="816"/>
      <c r="B41" s="205"/>
      <c r="C41" s="384" t="s">
        <v>626</v>
      </c>
      <c r="D41" s="816"/>
      <c r="E41" s="816"/>
      <c r="F41" s="213"/>
      <c r="G41" s="819"/>
      <c r="H41" s="198"/>
    </row>
    <row r="42" spans="1:8" ht="15" x14ac:dyDescent="0.25">
      <c r="A42" s="816"/>
      <c r="B42" s="205"/>
      <c r="C42" s="385"/>
      <c r="D42" s="816"/>
      <c r="E42" s="816"/>
      <c r="F42" s="213" t="s">
        <v>498</v>
      </c>
      <c r="G42" s="820"/>
      <c r="H42" s="198" t="s">
        <v>498</v>
      </c>
    </row>
    <row r="43" spans="1:8" ht="13.5" thickBot="1" x14ac:dyDescent="0.25">
      <c r="A43" s="209" t="s">
        <v>498</v>
      </c>
      <c r="B43" s="210"/>
      <c r="C43" s="211" t="s">
        <v>498</v>
      </c>
      <c r="D43" s="209" t="s">
        <v>498</v>
      </c>
      <c r="E43" s="209" t="s">
        <v>498</v>
      </c>
      <c r="F43" s="209" t="s">
        <v>498</v>
      </c>
      <c r="G43" s="209"/>
      <c r="H43" s="209" t="s">
        <v>498</v>
      </c>
    </row>
    <row r="44" spans="1:8" x14ac:dyDescent="0.2">
      <c r="A44" s="195" t="s">
        <v>498</v>
      </c>
      <c r="B44" s="196" t="s">
        <v>500</v>
      </c>
      <c r="C44" s="381"/>
      <c r="D44" s="222" t="s">
        <v>498</v>
      </c>
      <c r="E44" s="195" t="s">
        <v>498</v>
      </c>
      <c r="F44" s="179" t="s">
        <v>501</v>
      </c>
      <c r="G44" s="225"/>
      <c r="H44" s="200" t="s">
        <v>498</v>
      </c>
    </row>
    <row r="45" spans="1:8" x14ac:dyDescent="0.2">
      <c r="A45" s="816" t="s">
        <v>498</v>
      </c>
      <c r="B45" s="201" t="s">
        <v>502</v>
      </c>
      <c r="C45" s="382"/>
      <c r="D45" s="816" t="s">
        <v>498</v>
      </c>
      <c r="E45" s="816" t="s">
        <v>498</v>
      </c>
      <c r="F45" s="202" t="s">
        <v>503</v>
      </c>
      <c r="G45" s="203"/>
      <c r="H45" s="817" t="s">
        <v>498</v>
      </c>
    </row>
    <row r="46" spans="1:8" x14ac:dyDescent="0.2">
      <c r="A46" s="816"/>
      <c r="B46" s="201" t="s">
        <v>504</v>
      </c>
      <c r="C46" s="383">
        <v>0</v>
      </c>
      <c r="D46" s="816"/>
      <c r="E46" s="816"/>
      <c r="F46" s="202" t="s">
        <v>505</v>
      </c>
      <c r="G46" s="203"/>
      <c r="H46" s="817"/>
    </row>
    <row r="47" spans="1:8" x14ac:dyDescent="0.2">
      <c r="A47" s="816"/>
      <c r="B47" s="201" t="s">
        <v>506</v>
      </c>
      <c r="C47" s="383">
        <v>0</v>
      </c>
      <c r="D47" s="816"/>
      <c r="E47" s="816"/>
      <c r="F47" s="202" t="s">
        <v>507</v>
      </c>
      <c r="G47" s="203"/>
      <c r="H47" s="817"/>
    </row>
    <row r="48" spans="1:8" x14ac:dyDescent="0.2">
      <c r="A48" s="816"/>
      <c r="B48" s="201" t="s">
        <v>508</v>
      </c>
      <c r="C48" s="383">
        <v>0</v>
      </c>
      <c r="D48" s="816"/>
      <c r="E48" s="816"/>
      <c r="F48" s="202" t="s">
        <v>579</v>
      </c>
      <c r="G48" s="203"/>
      <c r="H48" s="817"/>
    </row>
    <row r="49" spans="1:8" x14ac:dyDescent="0.2">
      <c r="A49" s="816"/>
      <c r="B49" s="201" t="s">
        <v>1029</v>
      </c>
      <c r="C49" s="382"/>
      <c r="D49" s="816"/>
      <c r="E49" s="816"/>
      <c r="F49" s="204" t="s">
        <v>509</v>
      </c>
      <c r="G49" s="203"/>
      <c r="H49" s="817"/>
    </row>
    <row r="50" spans="1:8" x14ac:dyDescent="0.2">
      <c r="A50" s="816"/>
      <c r="B50" s="201" t="s">
        <v>510</v>
      </c>
      <c r="C50" s="382"/>
      <c r="D50" s="816"/>
      <c r="E50" s="816"/>
      <c r="F50" s="202" t="s">
        <v>1030</v>
      </c>
      <c r="G50" s="818"/>
      <c r="H50" s="817"/>
    </row>
    <row r="51" spans="1:8" ht="15" x14ac:dyDescent="0.25">
      <c r="A51" s="816"/>
      <c r="B51" s="205"/>
      <c r="C51" s="206" t="s">
        <v>187</v>
      </c>
      <c r="D51" s="816"/>
      <c r="E51" s="816"/>
      <c r="F51" s="202" t="s">
        <v>498</v>
      </c>
      <c r="G51" s="819"/>
      <c r="H51" s="817"/>
    </row>
    <row r="52" spans="1:8" ht="15" x14ac:dyDescent="0.25">
      <c r="A52" s="816"/>
      <c r="B52" s="205"/>
      <c r="C52" s="206" t="s">
        <v>188</v>
      </c>
      <c r="D52" s="816"/>
      <c r="E52" s="816"/>
      <c r="F52" s="202" t="s">
        <v>498</v>
      </c>
      <c r="G52" s="819"/>
      <c r="H52" s="817"/>
    </row>
    <row r="53" spans="1:8" ht="15" x14ac:dyDescent="0.25">
      <c r="A53" s="816"/>
      <c r="B53" s="205"/>
      <c r="C53" s="384" t="s">
        <v>624</v>
      </c>
      <c r="D53" s="816"/>
      <c r="E53" s="816"/>
      <c r="F53" s="202" t="s">
        <v>498</v>
      </c>
      <c r="G53" s="819"/>
      <c r="H53" s="817"/>
    </row>
    <row r="54" spans="1:8" ht="15" x14ac:dyDescent="0.25">
      <c r="A54" s="816"/>
      <c r="B54" s="205"/>
      <c r="C54" s="384" t="s">
        <v>625</v>
      </c>
      <c r="D54" s="816"/>
      <c r="E54" s="816"/>
      <c r="F54" s="202" t="s">
        <v>498</v>
      </c>
      <c r="G54" s="819"/>
      <c r="H54" s="207" t="s">
        <v>498</v>
      </c>
    </row>
    <row r="55" spans="1:8" ht="15" x14ac:dyDescent="0.25">
      <c r="A55" s="816"/>
      <c r="B55" s="205"/>
      <c r="C55" s="384" t="s">
        <v>626</v>
      </c>
      <c r="D55" s="816"/>
      <c r="E55" s="816"/>
      <c r="F55" s="202" t="s">
        <v>498</v>
      </c>
      <c r="G55" s="819"/>
      <c r="H55" s="207" t="s">
        <v>498</v>
      </c>
    </row>
    <row r="56" spans="1:8" ht="15" x14ac:dyDescent="0.25">
      <c r="A56" s="816"/>
      <c r="B56" s="205"/>
      <c r="C56" s="385"/>
      <c r="D56" s="816"/>
      <c r="E56" s="816"/>
      <c r="F56" s="208" t="s">
        <v>498</v>
      </c>
      <c r="G56" s="820"/>
      <c r="H56" s="207" t="s">
        <v>498</v>
      </c>
    </row>
    <row r="57" spans="1:8" ht="13.5" thickBot="1" x14ac:dyDescent="0.25">
      <c r="A57" s="209" t="s">
        <v>498</v>
      </c>
      <c r="B57" s="223" t="s">
        <v>498</v>
      </c>
      <c r="C57" s="386"/>
      <c r="D57" s="224" t="s">
        <v>498</v>
      </c>
      <c r="E57" s="209" t="s">
        <v>498</v>
      </c>
      <c r="F57" s="210" t="s">
        <v>498</v>
      </c>
      <c r="G57" s="209"/>
      <c r="H57" s="211" t="s">
        <v>498</v>
      </c>
    </row>
    <row r="58" spans="1:8" x14ac:dyDescent="0.2">
      <c r="A58" s="195" t="s">
        <v>498</v>
      </c>
      <c r="B58" s="196" t="s">
        <v>500</v>
      </c>
      <c r="C58" s="381"/>
      <c r="D58" s="195" t="s">
        <v>498</v>
      </c>
      <c r="E58" s="195" t="s">
        <v>498</v>
      </c>
      <c r="F58" s="212"/>
      <c r="G58" s="212"/>
      <c r="H58" s="195" t="s">
        <v>498</v>
      </c>
    </row>
    <row r="59" spans="1:8" x14ac:dyDescent="0.2">
      <c r="A59" s="816"/>
      <c r="B59" s="201" t="s">
        <v>502</v>
      </c>
      <c r="C59" s="382"/>
      <c r="D59" s="816" t="s">
        <v>498</v>
      </c>
      <c r="E59" s="816" t="s">
        <v>498</v>
      </c>
      <c r="F59" s="213" t="s">
        <v>503</v>
      </c>
      <c r="G59" s="203"/>
      <c r="H59" s="817" t="s">
        <v>498</v>
      </c>
    </row>
    <row r="60" spans="1:8" x14ac:dyDescent="0.2">
      <c r="A60" s="816"/>
      <c r="B60" s="201" t="s">
        <v>504</v>
      </c>
      <c r="C60" s="383">
        <v>0</v>
      </c>
      <c r="D60" s="816"/>
      <c r="E60" s="816"/>
      <c r="F60" s="213" t="s">
        <v>505</v>
      </c>
      <c r="G60" s="203"/>
      <c r="H60" s="817"/>
    </row>
    <row r="61" spans="1:8" x14ac:dyDescent="0.2">
      <c r="A61" s="816"/>
      <c r="B61" s="201" t="s">
        <v>506</v>
      </c>
      <c r="C61" s="383">
        <v>0</v>
      </c>
      <c r="D61" s="816"/>
      <c r="E61" s="816"/>
      <c r="F61" s="213" t="s">
        <v>507</v>
      </c>
      <c r="G61" s="203"/>
      <c r="H61" s="817"/>
    </row>
    <row r="62" spans="1:8" x14ac:dyDescent="0.2">
      <c r="A62" s="816"/>
      <c r="B62" s="201" t="s">
        <v>508</v>
      </c>
      <c r="C62" s="383">
        <v>0</v>
      </c>
      <c r="D62" s="816"/>
      <c r="E62" s="816"/>
      <c r="F62" s="213" t="s">
        <v>579</v>
      </c>
      <c r="G62" s="203"/>
      <c r="H62" s="817"/>
    </row>
    <row r="63" spans="1:8" x14ac:dyDescent="0.2">
      <c r="A63" s="816"/>
      <c r="B63" s="201" t="s">
        <v>1029</v>
      </c>
      <c r="C63" s="382"/>
      <c r="D63" s="816"/>
      <c r="E63" s="816"/>
      <c r="F63" s="214" t="s">
        <v>509</v>
      </c>
      <c r="G63" s="203"/>
      <c r="H63" s="817"/>
    </row>
    <row r="64" spans="1:8" x14ac:dyDescent="0.2">
      <c r="A64" s="816"/>
      <c r="B64" s="201" t="s">
        <v>510</v>
      </c>
      <c r="C64" s="382"/>
      <c r="D64" s="816"/>
      <c r="E64" s="816"/>
      <c r="F64" s="213" t="s">
        <v>1030</v>
      </c>
      <c r="G64" s="818"/>
      <c r="H64" s="817"/>
    </row>
    <row r="65" spans="1:8" ht="15" x14ac:dyDescent="0.25">
      <c r="A65" s="816"/>
      <c r="B65" s="205"/>
      <c r="C65" s="206" t="s">
        <v>187</v>
      </c>
      <c r="D65" s="816"/>
      <c r="E65" s="816"/>
      <c r="F65" s="213" t="s">
        <v>498</v>
      </c>
      <c r="G65" s="819"/>
      <c r="H65" s="817"/>
    </row>
    <row r="66" spans="1:8" ht="15" x14ac:dyDescent="0.25">
      <c r="A66" s="816"/>
      <c r="B66" s="205"/>
      <c r="C66" s="206" t="s">
        <v>188</v>
      </c>
      <c r="D66" s="816"/>
      <c r="E66" s="816"/>
      <c r="F66" s="213" t="s">
        <v>498</v>
      </c>
      <c r="G66" s="819"/>
      <c r="H66" s="817"/>
    </row>
    <row r="67" spans="1:8" ht="15" x14ac:dyDescent="0.25">
      <c r="A67" s="816"/>
      <c r="B67" s="205"/>
      <c r="C67" s="384" t="s">
        <v>624</v>
      </c>
      <c r="D67" s="816"/>
      <c r="E67" s="816"/>
      <c r="F67" s="213" t="s">
        <v>498</v>
      </c>
      <c r="G67" s="819"/>
      <c r="H67" s="817"/>
    </row>
    <row r="68" spans="1:8" ht="15" x14ac:dyDescent="0.25">
      <c r="A68" s="816"/>
      <c r="B68" s="205"/>
      <c r="C68" s="384" t="s">
        <v>625</v>
      </c>
      <c r="D68" s="816"/>
      <c r="E68" s="816"/>
      <c r="F68" s="213" t="s">
        <v>498</v>
      </c>
      <c r="G68" s="819"/>
      <c r="H68" s="198" t="s">
        <v>498</v>
      </c>
    </row>
    <row r="69" spans="1:8" ht="15" x14ac:dyDescent="0.25">
      <c r="A69" s="816"/>
      <c r="B69" s="205"/>
      <c r="C69" s="384" t="s">
        <v>626</v>
      </c>
      <c r="D69" s="816"/>
      <c r="E69" s="816"/>
      <c r="F69" s="213"/>
      <c r="G69" s="819"/>
      <c r="H69" s="198"/>
    </row>
    <row r="70" spans="1:8" ht="15" x14ac:dyDescent="0.25">
      <c r="A70" s="816"/>
      <c r="B70" s="205"/>
      <c r="C70" s="385"/>
      <c r="D70" s="816"/>
      <c r="E70" s="816"/>
      <c r="F70" s="213" t="s">
        <v>498</v>
      </c>
      <c r="G70" s="820"/>
      <c r="H70" s="198" t="s">
        <v>498</v>
      </c>
    </row>
    <row r="71" spans="1:8" ht="13.5" thickBot="1" x14ac:dyDescent="0.25">
      <c r="A71" s="209" t="s">
        <v>498</v>
      </c>
      <c r="B71" s="210"/>
      <c r="C71" s="211" t="s">
        <v>498</v>
      </c>
      <c r="D71" s="209" t="s">
        <v>498</v>
      </c>
      <c r="E71" s="209" t="s">
        <v>498</v>
      </c>
      <c r="F71" s="209" t="s">
        <v>498</v>
      </c>
      <c r="G71" s="209"/>
      <c r="H71" s="209" t="s">
        <v>498</v>
      </c>
    </row>
    <row r="72" spans="1:8" x14ac:dyDescent="0.2">
      <c r="A72" s="195" t="s">
        <v>498</v>
      </c>
      <c r="B72" s="196" t="s">
        <v>500</v>
      </c>
      <c r="C72" s="381"/>
      <c r="D72" s="222" t="s">
        <v>498</v>
      </c>
      <c r="E72" s="195" t="s">
        <v>498</v>
      </c>
      <c r="F72" s="179" t="s">
        <v>501</v>
      </c>
      <c r="G72" s="199"/>
      <c r="H72" s="200" t="s">
        <v>498</v>
      </c>
    </row>
    <row r="73" spans="1:8" x14ac:dyDescent="0.2">
      <c r="A73" s="816" t="s">
        <v>498</v>
      </c>
      <c r="B73" s="201" t="s">
        <v>502</v>
      </c>
      <c r="C73" s="382"/>
      <c r="D73" s="816" t="s">
        <v>498</v>
      </c>
      <c r="E73" s="816" t="s">
        <v>498</v>
      </c>
      <c r="F73" s="202" t="s">
        <v>503</v>
      </c>
      <c r="G73" s="203"/>
      <c r="H73" s="817" t="s">
        <v>498</v>
      </c>
    </row>
    <row r="74" spans="1:8" x14ac:dyDescent="0.2">
      <c r="A74" s="816"/>
      <c r="B74" s="201" t="s">
        <v>504</v>
      </c>
      <c r="C74" s="383">
        <v>0</v>
      </c>
      <c r="D74" s="816"/>
      <c r="E74" s="816"/>
      <c r="F74" s="202" t="s">
        <v>505</v>
      </c>
      <c r="G74" s="203"/>
      <c r="H74" s="817"/>
    </row>
    <row r="75" spans="1:8" x14ac:dyDescent="0.2">
      <c r="A75" s="816"/>
      <c r="B75" s="201" t="s">
        <v>506</v>
      </c>
      <c r="C75" s="383">
        <v>0</v>
      </c>
      <c r="D75" s="816"/>
      <c r="E75" s="816"/>
      <c r="F75" s="202" t="s">
        <v>507</v>
      </c>
      <c r="G75" s="203"/>
      <c r="H75" s="817"/>
    </row>
    <row r="76" spans="1:8" x14ac:dyDescent="0.2">
      <c r="A76" s="816"/>
      <c r="B76" s="201" t="s">
        <v>508</v>
      </c>
      <c r="C76" s="383">
        <v>0</v>
      </c>
      <c r="D76" s="816"/>
      <c r="E76" s="816"/>
      <c r="F76" s="202" t="s">
        <v>579</v>
      </c>
      <c r="G76" s="203"/>
      <c r="H76" s="817"/>
    </row>
    <row r="77" spans="1:8" x14ac:dyDescent="0.2">
      <c r="A77" s="816"/>
      <c r="B77" s="201" t="s">
        <v>1029</v>
      </c>
      <c r="C77" s="382"/>
      <c r="D77" s="816"/>
      <c r="E77" s="816"/>
      <c r="F77" s="204" t="s">
        <v>509</v>
      </c>
      <c r="G77" s="203"/>
      <c r="H77" s="817"/>
    </row>
    <row r="78" spans="1:8" x14ac:dyDescent="0.2">
      <c r="A78" s="816"/>
      <c r="B78" s="201" t="s">
        <v>510</v>
      </c>
      <c r="C78" s="382"/>
      <c r="D78" s="816"/>
      <c r="E78" s="816"/>
      <c r="F78" s="202" t="s">
        <v>1030</v>
      </c>
      <c r="G78" s="818"/>
      <c r="H78" s="817"/>
    </row>
    <row r="79" spans="1:8" ht="15" x14ac:dyDescent="0.25">
      <c r="A79" s="816"/>
      <c r="B79" s="205"/>
      <c r="C79" s="206" t="s">
        <v>187</v>
      </c>
      <c r="D79" s="816"/>
      <c r="E79" s="816"/>
      <c r="F79" s="202" t="s">
        <v>498</v>
      </c>
      <c r="G79" s="819"/>
      <c r="H79" s="817"/>
    </row>
    <row r="80" spans="1:8" ht="15" x14ac:dyDescent="0.25">
      <c r="A80" s="816"/>
      <c r="B80" s="205"/>
      <c r="C80" s="206" t="s">
        <v>188</v>
      </c>
      <c r="D80" s="816"/>
      <c r="E80" s="816"/>
      <c r="F80" s="202" t="s">
        <v>498</v>
      </c>
      <c r="G80" s="819"/>
      <c r="H80" s="817"/>
    </row>
    <row r="81" spans="1:8" ht="15" x14ac:dyDescent="0.25">
      <c r="A81" s="816"/>
      <c r="B81" s="205"/>
      <c r="C81" s="384" t="s">
        <v>624</v>
      </c>
      <c r="D81" s="816"/>
      <c r="E81" s="816"/>
      <c r="F81" s="202" t="s">
        <v>498</v>
      </c>
      <c r="G81" s="819"/>
      <c r="H81" s="817"/>
    </row>
    <row r="82" spans="1:8" ht="15" x14ac:dyDescent="0.25">
      <c r="A82" s="816"/>
      <c r="B82" s="205"/>
      <c r="C82" s="384" t="s">
        <v>625</v>
      </c>
      <c r="D82" s="816"/>
      <c r="E82" s="816"/>
      <c r="F82" s="202" t="s">
        <v>498</v>
      </c>
      <c r="G82" s="819"/>
      <c r="H82" s="207" t="s">
        <v>498</v>
      </c>
    </row>
    <row r="83" spans="1:8" ht="15" x14ac:dyDescent="0.25">
      <c r="A83" s="816"/>
      <c r="B83" s="205"/>
      <c r="C83" s="384" t="s">
        <v>626</v>
      </c>
      <c r="D83" s="816"/>
      <c r="E83" s="816"/>
      <c r="F83" s="202" t="s">
        <v>498</v>
      </c>
      <c r="G83" s="819"/>
      <c r="H83" s="207" t="s">
        <v>498</v>
      </c>
    </row>
    <row r="84" spans="1:8" ht="15" x14ac:dyDescent="0.25">
      <c r="A84" s="816"/>
      <c r="B84" s="205"/>
      <c r="C84" s="385"/>
      <c r="D84" s="816"/>
      <c r="E84" s="816"/>
      <c r="F84" s="208" t="s">
        <v>498</v>
      </c>
      <c r="G84" s="820"/>
      <c r="H84" s="207" t="s">
        <v>498</v>
      </c>
    </row>
    <row r="85" spans="1:8" ht="13.5" thickBot="1" x14ac:dyDescent="0.25">
      <c r="A85" s="209"/>
      <c r="B85" s="223" t="s">
        <v>498</v>
      </c>
      <c r="C85" s="386"/>
      <c r="D85" s="224" t="s">
        <v>498</v>
      </c>
      <c r="E85" s="209" t="s">
        <v>498</v>
      </c>
      <c r="F85" s="210" t="s">
        <v>498</v>
      </c>
      <c r="G85" s="209"/>
      <c r="H85" s="211" t="s">
        <v>498</v>
      </c>
    </row>
    <row r="86" spans="1:8" x14ac:dyDescent="0.2">
      <c r="A86" s="195" t="s">
        <v>498</v>
      </c>
      <c r="B86" s="196" t="s">
        <v>500</v>
      </c>
      <c r="C86" s="381"/>
      <c r="D86" s="195" t="s">
        <v>498</v>
      </c>
      <c r="E86" s="195" t="s">
        <v>498</v>
      </c>
      <c r="F86" s="212"/>
      <c r="G86" s="212"/>
      <c r="H86" s="195" t="s">
        <v>498</v>
      </c>
    </row>
    <row r="87" spans="1:8" x14ac:dyDescent="0.2">
      <c r="A87" s="816" t="s">
        <v>498</v>
      </c>
      <c r="B87" s="201" t="s">
        <v>502</v>
      </c>
      <c r="C87" s="382"/>
      <c r="D87" s="816" t="s">
        <v>498</v>
      </c>
      <c r="E87" s="816" t="s">
        <v>498</v>
      </c>
      <c r="F87" s="213" t="s">
        <v>503</v>
      </c>
      <c r="G87" s="203"/>
      <c r="H87" s="817" t="s">
        <v>498</v>
      </c>
    </row>
    <row r="88" spans="1:8" x14ac:dyDescent="0.2">
      <c r="A88" s="816"/>
      <c r="B88" s="201" t="s">
        <v>504</v>
      </c>
      <c r="C88" s="383">
        <v>0</v>
      </c>
      <c r="D88" s="816"/>
      <c r="E88" s="816"/>
      <c r="F88" s="213" t="s">
        <v>505</v>
      </c>
      <c r="G88" s="203"/>
      <c r="H88" s="817"/>
    </row>
    <row r="89" spans="1:8" x14ac:dyDescent="0.2">
      <c r="A89" s="816"/>
      <c r="B89" s="201" t="s">
        <v>506</v>
      </c>
      <c r="C89" s="383">
        <v>0</v>
      </c>
      <c r="D89" s="816"/>
      <c r="E89" s="816"/>
      <c r="F89" s="213" t="s">
        <v>507</v>
      </c>
      <c r="G89" s="203"/>
      <c r="H89" s="817"/>
    </row>
    <row r="90" spans="1:8" x14ac:dyDescent="0.2">
      <c r="A90" s="816"/>
      <c r="B90" s="201" t="s">
        <v>508</v>
      </c>
      <c r="C90" s="383">
        <v>0</v>
      </c>
      <c r="D90" s="816"/>
      <c r="E90" s="816"/>
      <c r="F90" s="213" t="s">
        <v>579</v>
      </c>
      <c r="G90" s="203"/>
      <c r="H90" s="817"/>
    </row>
    <row r="91" spans="1:8" x14ac:dyDescent="0.2">
      <c r="A91" s="816"/>
      <c r="B91" s="201" t="s">
        <v>1029</v>
      </c>
      <c r="C91" s="382"/>
      <c r="D91" s="816"/>
      <c r="E91" s="816"/>
      <c r="F91" s="214" t="s">
        <v>509</v>
      </c>
      <c r="G91" s="203"/>
      <c r="H91" s="817"/>
    </row>
    <row r="92" spans="1:8" x14ac:dyDescent="0.2">
      <c r="A92" s="816"/>
      <c r="B92" s="201" t="s">
        <v>510</v>
      </c>
      <c r="C92" s="382"/>
      <c r="D92" s="816"/>
      <c r="E92" s="816"/>
      <c r="F92" s="213" t="s">
        <v>1030</v>
      </c>
      <c r="G92" s="818"/>
      <c r="H92" s="817"/>
    </row>
    <row r="93" spans="1:8" ht="15" x14ac:dyDescent="0.25">
      <c r="A93" s="816"/>
      <c r="B93" s="205"/>
      <c r="C93" s="206" t="s">
        <v>187</v>
      </c>
      <c r="D93" s="816"/>
      <c r="E93" s="816"/>
      <c r="F93" s="213" t="s">
        <v>498</v>
      </c>
      <c r="G93" s="819"/>
      <c r="H93" s="817"/>
    </row>
    <row r="94" spans="1:8" ht="15" x14ac:dyDescent="0.25">
      <c r="A94" s="816"/>
      <c r="B94" s="205"/>
      <c r="C94" s="206" t="s">
        <v>188</v>
      </c>
      <c r="D94" s="816"/>
      <c r="E94" s="816"/>
      <c r="F94" s="213" t="s">
        <v>498</v>
      </c>
      <c r="G94" s="819"/>
      <c r="H94" s="817"/>
    </row>
    <row r="95" spans="1:8" ht="15" x14ac:dyDescent="0.25">
      <c r="A95" s="816"/>
      <c r="B95" s="205"/>
      <c r="C95" s="384" t="s">
        <v>624</v>
      </c>
      <c r="D95" s="816"/>
      <c r="E95" s="816"/>
      <c r="F95" s="213" t="s">
        <v>498</v>
      </c>
      <c r="G95" s="819"/>
      <c r="H95" s="817"/>
    </row>
    <row r="96" spans="1:8" ht="15" x14ac:dyDescent="0.25">
      <c r="A96" s="816"/>
      <c r="B96" s="205"/>
      <c r="C96" s="384" t="s">
        <v>625</v>
      </c>
      <c r="D96" s="816"/>
      <c r="E96" s="816"/>
      <c r="F96" s="213" t="s">
        <v>498</v>
      </c>
      <c r="G96" s="819"/>
      <c r="H96" s="198" t="s">
        <v>498</v>
      </c>
    </row>
    <row r="97" spans="1:8" ht="15" x14ac:dyDescent="0.25">
      <c r="A97" s="816"/>
      <c r="B97" s="205"/>
      <c r="C97" s="384" t="s">
        <v>626</v>
      </c>
      <c r="D97" s="816"/>
      <c r="E97" s="816"/>
      <c r="F97" s="213"/>
      <c r="G97" s="819"/>
      <c r="H97" s="198"/>
    </row>
    <row r="98" spans="1:8" ht="15" x14ac:dyDescent="0.25">
      <c r="A98" s="816"/>
      <c r="B98" s="205"/>
      <c r="C98" s="385"/>
      <c r="D98" s="816"/>
      <c r="E98" s="816"/>
      <c r="F98" s="213" t="s">
        <v>498</v>
      </c>
      <c r="G98" s="820"/>
      <c r="H98" s="198" t="s">
        <v>498</v>
      </c>
    </row>
    <row r="99" spans="1:8" ht="13.5" thickBot="1" x14ac:dyDescent="0.25">
      <c r="A99" s="209" t="s">
        <v>498</v>
      </c>
      <c r="B99" s="210"/>
      <c r="C99" s="211" t="s">
        <v>498</v>
      </c>
      <c r="D99" s="209" t="s">
        <v>498</v>
      </c>
      <c r="E99" s="209" t="s">
        <v>498</v>
      </c>
      <c r="F99" s="209" t="s">
        <v>498</v>
      </c>
      <c r="G99" s="209"/>
      <c r="H99" s="209" t="s">
        <v>498</v>
      </c>
    </row>
    <row r="100" spans="1:8" x14ac:dyDescent="0.2">
      <c r="A100" s="195" t="s">
        <v>498</v>
      </c>
      <c r="B100" s="196" t="s">
        <v>500</v>
      </c>
      <c r="C100" s="381"/>
      <c r="D100" s="197" t="s">
        <v>498</v>
      </c>
      <c r="E100" s="198" t="s">
        <v>498</v>
      </c>
      <c r="F100" s="179" t="s">
        <v>501</v>
      </c>
      <c r="G100" s="199"/>
      <c r="H100" s="200" t="s">
        <v>498</v>
      </c>
    </row>
    <row r="101" spans="1:8" x14ac:dyDescent="0.2">
      <c r="A101" s="816" t="s">
        <v>498</v>
      </c>
      <c r="B101" s="201" t="s">
        <v>502</v>
      </c>
      <c r="C101" s="382"/>
      <c r="D101" s="816" t="s">
        <v>498</v>
      </c>
      <c r="E101" s="816" t="s">
        <v>498</v>
      </c>
      <c r="F101" s="202" t="s">
        <v>503</v>
      </c>
      <c r="G101" s="203"/>
      <c r="H101" s="817" t="s">
        <v>498</v>
      </c>
    </row>
    <row r="102" spans="1:8" x14ac:dyDescent="0.2">
      <c r="A102" s="816"/>
      <c r="B102" s="201" t="s">
        <v>504</v>
      </c>
      <c r="C102" s="383">
        <v>0</v>
      </c>
      <c r="D102" s="816"/>
      <c r="E102" s="816"/>
      <c r="F102" s="202" t="s">
        <v>505</v>
      </c>
      <c r="G102" s="203"/>
      <c r="H102" s="817"/>
    </row>
    <row r="103" spans="1:8" x14ac:dyDescent="0.2">
      <c r="A103" s="816"/>
      <c r="B103" s="201" t="s">
        <v>506</v>
      </c>
      <c r="C103" s="383">
        <v>0</v>
      </c>
      <c r="D103" s="816"/>
      <c r="E103" s="816"/>
      <c r="F103" s="202" t="s">
        <v>507</v>
      </c>
      <c r="G103" s="203"/>
      <c r="H103" s="817"/>
    </row>
    <row r="104" spans="1:8" x14ac:dyDescent="0.2">
      <c r="A104" s="816"/>
      <c r="B104" s="201" t="s">
        <v>508</v>
      </c>
      <c r="C104" s="383">
        <v>0</v>
      </c>
      <c r="D104" s="816"/>
      <c r="E104" s="816"/>
      <c r="F104" s="202" t="s">
        <v>579</v>
      </c>
      <c r="G104" s="203"/>
      <c r="H104" s="817"/>
    </row>
    <row r="105" spans="1:8" x14ac:dyDescent="0.2">
      <c r="A105" s="816"/>
      <c r="B105" s="201" t="s">
        <v>1029</v>
      </c>
      <c r="C105" s="382"/>
      <c r="D105" s="816"/>
      <c r="E105" s="816"/>
      <c r="F105" s="204" t="s">
        <v>509</v>
      </c>
      <c r="G105" s="203"/>
      <c r="H105" s="817"/>
    </row>
    <row r="106" spans="1:8" x14ac:dyDescent="0.2">
      <c r="A106" s="816"/>
      <c r="B106" s="201" t="s">
        <v>510</v>
      </c>
      <c r="C106" s="382"/>
      <c r="D106" s="816"/>
      <c r="E106" s="816"/>
      <c r="F106" s="202" t="s">
        <v>1030</v>
      </c>
      <c r="G106" s="818"/>
      <c r="H106" s="817"/>
    </row>
    <row r="107" spans="1:8" ht="15" x14ac:dyDescent="0.25">
      <c r="A107" s="816"/>
      <c r="B107" s="205"/>
      <c r="C107" s="206" t="s">
        <v>187</v>
      </c>
      <c r="D107" s="816"/>
      <c r="E107" s="816"/>
      <c r="F107" s="202" t="s">
        <v>498</v>
      </c>
      <c r="G107" s="819"/>
      <c r="H107" s="817"/>
    </row>
    <row r="108" spans="1:8" ht="15" x14ac:dyDescent="0.25">
      <c r="A108" s="816"/>
      <c r="B108" s="205"/>
      <c r="C108" s="206" t="s">
        <v>188</v>
      </c>
      <c r="D108" s="816"/>
      <c r="E108" s="816"/>
      <c r="F108" s="202" t="s">
        <v>498</v>
      </c>
      <c r="G108" s="819"/>
      <c r="H108" s="817"/>
    </row>
    <row r="109" spans="1:8" ht="15" x14ac:dyDescent="0.25">
      <c r="A109" s="816"/>
      <c r="B109" s="205"/>
      <c r="C109" s="384" t="s">
        <v>624</v>
      </c>
      <c r="D109" s="816"/>
      <c r="E109" s="816"/>
      <c r="F109" s="202" t="s">
        <v>498</v>
      </c>
      <c r="G109" s="819"/>
      <c r="H109" s="817"/>
    </row>
    <row r="110" spans="1:8" ht="15" x14ac:dyDescent="0.25">
      <c r="A110" s="816"/>
      <c r="B110" s="205"/>
      <c r="C110" s="384" t="s">
        <v>625</v>
      </c>
      <c r="D110" s="816"/>
      <c r="E110" s="816"/>
      <c r="F110" s="202" t="s">
        <v>498</v>
      </c>
      <c r="G110" s="819"/>
      <c r="H110" s="207" t="s">
        <v>498</v>
      </c>
    </row>
    <row r="111" spans="1:8" ht="15" x14ac:dyDescent="0.25">
      <c r="A111" s="816"/>
      <c r="B111" s="205"/>
      <c r="C111" s="384" t="s">
        <v>626</v>
      </c>
      <c r="D111" s="816"/>
      <c r="E111" s="816"/>
      <c r="F111" s="202" t="s">
        <v>498</v>
      </c>
      <c r="G111" s="819"/>
      <c r="H111" s="207" t="s">
        <v>498</v>
      </c>
    </row>
    <row r="112" spans="1:8" ht="15" x14ac:dyDescent="0.25">
      <c r="A112" s="816"/>
      <c r="B112" s="205"/>
      <c r="C112" s="385"/>
      <c r="D112" s="816"/>
      <c r="E112" s="816"/>
      <c r="F112" s="208" t="s">
        <v>498</v>
      </c>
      <c r="G112" s="820"/>
      <c r="H112" s="207" t="s">
        <v>498</v>
      </c>
    </row>
    <row r="113" spans="1:8" ht="13.5" thickBot="1" x14ac:dyDescent="0.25">
      <c r="A113" s="209" t="s">
        <v>498</v>
      </c>
      <c r="B113" s="201" t="s">
        <v>498</v>
      </c>
      <c r="C113" s="384"/>
      <c r="D113" s="197" t="s">
        <v>498</v>
      </c>
      <c r="E113" s="209" t="s">
        <v>498</v>
      </c>
      <c r="F113" s="210" t="s">
        <v>498</v>
      </c>
      <c r="G113" s="209"/>
      <c r="H113" s="211" t="s">
        <v>498</v>
      </c>
    </row>
    <row r="114" spans="1:8" x14ac:dyDescent="0.2">
      <c r="A114" s="195" t="s">
        <v>498</v>
      </c>
      <c r="B114" s="196" t="s">
        <v>500</v>
      </c>
      <c r="C114" s="381"/>
      <c r="D114" s="195" t="s">
        <v>498</v>
      </c>
      <c r="E114" s="195" t="s">
        <v>498</v>
      </c>
      <c r="F114" s="212"/>
      <c r="G114" s="212"/>
      <c r="H114" s="195" t="s">
        <v>498</v>
      </c>
    </row>
    <row r="115" spans="1:8" x14ac:dyDescent="0.2">
      <c r="A115" s="816" t="s">
        <v>498</v>
      </c>
      <c r="B115" s="201" t="s">
        <v>502</v>
      </c>
      <c r="C115" s="382"/>
      <c r="D115" s="816" t="s">
        <v>498</v>
      </c>
      <c r="E115" s="816" t="s">
        <v>498</v>
      </c>
      <c r="F115" s="213" t="s">
        <v>503</v>
      </c>
      <c r="G115" s="203"/>
      <c r="H115" s="817" t="s">
        <v>498</v>
      </c>
    </row>
    <row r="116" spans="1:8" x14ac:dyDescent="0.2">
      <c r="A116" s="816"/>
      <c r="B116" s="201" t="s">
        <v>504</v>
      </c>
      <c r="C116" s="383">
        <v>0</v>
      </c>
      <c r="D116" s="816"/>
      <c r="E116" s="816"/>
      <c r="F116" s="213" t="s">
        <v>505</v>
      </c>
      <c r="G116" s="203"/>
      <c r="H116" s="817"/>
    </row>
    <row r="117" spans="1:8" x14ac:dyDescent="0.2">
      <c r="A117" s="816"/>
      <c r="B117" s="201" t="s">
        <v>506</v>
      </c>
      <c r="C117" s="383">
        <v>0</v>
      </c>
      <c r="D117" s="816"/>
      <c r="E117" s="816"/>
      <c r="F117" s="213" t="s">
        <v>507</v>
      </c>
      <c r="G117" s="203"/>
      <c r="H117" s="817"/>
    </row>
    <row r="118" spans="1:8" x14ac:dyDescent="0.2">
      <c r="A118" s="816"/>
      <c r="B118" s="201" t="s">
        <v>508</v>
      </c>
      <c r="C118" s="383">
        <v>0</v>
      </c>
      <c r="D118" s="816"/>
      <c r="E118" s="816"/>
      <c r="F118" s="213" t="s">
        <v>579</v>
      </c>
      <c r="G118" s="203"/>
      <c r="H118" s="817"/>
    </row>
    <row r="119" spans="1:8" x14ac:dyDescent="0.2">
      <c r="A119" s="816"/>
      <c r="B119" s="201" t="s">
        <v>1029</v>
      </c>
      <c r="C119" s="382"/>
      <c r="D119" s="816"/>
      <c r="E119" s="816"/>
      <c r="F119" s="214" t="s">
        <v>509</v>
      </c>
      <c r="G119" s="203"/>
      <c r="H119" s="817"/>
    </row>
    <row r="120" spans="1:8" x14ac:dyDescent="0.2">
      <c r="A120" s="816"/>
      <c r="B120" s="201" t="s">
        <v>510</v>
      </c>
      <c r="C120" s="382"/>
      <c r="D120" s="816"/>
      <c r="E120" s="816"/>
      <c r="F120" s="213" t="s">
        <v>1030</v>
      </c>
      <c r="G120" s="818"/>
      <c r="H120" s="817"/>
    </row>
    <row r="121" spans="1:8" ht="15" x14ac:dyDescent="0.25">
      <c r="A121" s="816"/>
      <c r="B121" s="205"/>
      <c r="C121" s="206" t="s">
        <v>187</v>
      </c>
      <c r="D121" s="816"/>
      <c r="E121" s="816"/>
      <c r="F121" s="213" t="s">
        <v>498</v>
      </c>
      <c r="G121" s="819"/>
      <c r="H121" s="817"/>
    </row>
    <row r="122" spans="1:8" ht="15" x14ac:dyDescent="0.25">
      <c r="A122" s="816"/>
      <c r="B122" s="205"/>
      <c r="C122" s="206" t="s">
        <v>188</v>
      </c>
      <c r="D122" s="816"/>
      <c r="E122" s="816"/>
      <c r="F122" s="213" t="s">
        <v>498</v>
      </c>
      <c r="G122" s="819"/>
      <c r="H122" s="817"/>
    </row>
    <row r="123" spans="1:8" ht="15" x14ac:dyDescent="0.25">
      <c r="A123" s="816"/>
      <c r="B123" s="205"/>
      <c r="C123" s="384" t="s">
        <v>624</v>
      </c>
      <c r="D123" s="816"/>
      <c r="E123" s="816"/>
      <c r="F123" s="213" t="s">
        <v>498</v>
      </c>
      <c r="G123" s="819"/>
      <c r="H123" s="817"/>
    </row>
    <row r="124" spans="1:8" ht="15" x14ac:dyDescent="0.25">
      <c r="A124" s="816"/>
      <c r="B124" s="205"/>
      <c r="C124" s="384" t="s">
        <v>625</v>
      </c>
      <c r="D124" s="816"/>
      <c r="E124" s="816"/>
      <c r="F124" s="213" t="s">
        <v>498</v>
      </c>
      <c r="G124" s="819"/>
      <c r="H124" s="198" t="s">
        <v>498</v>
      </c>
    </row>
    <row r="125" spans="1:8" ht="15" x14ac:dyDescent="0.25">
      <c r="A125" s="816"/>
      <c r="B125" s="205"/>
      <c r="C125" s="384" t="s">
        <v>626</v>
      </c>
      <c r="D125" s="816"/>
      <c r="E125" s="816"/>
      <c r="F125" s="213"/>
      <c r="G125" s="819"/>
      <c r="H125" s="198"/>
    </row>
    <row r="126" spans="1:8" ht="15" x14ac:dyDescent="0.25">
      <c r="A126" s="816"/>
      <c r="B126" s="205"/>
      <c r="C126" s="385"/>
      <c r="D126" s="816"/>
      <c r="E126" s="816"/>
      <c r="F126" s="213" t="s">
        <v>498</v>
      </c>
      <c r="G126" s="820"/>
      <c r="H126" s="198" t="s">
        <v>498</v>
      </c>
    </row>
    <row r="127" spans="1:8" ht="13.5" thickBot="1" x14ac:dyDescent="0.25">
      <c r="A127" s="209" t="s">
        <v>498</v>
      </c>
      <c r="B127" s="210"/>
      <c r="C127" s="211" t="s">
        <v>498</v>
      </c>
      <c r="D127" s="209" t="s">
        <v>498</v>
      </c>
      <c r="E127" s="209" t="s">
        <v>498</v>
      </c>
      <c r="F127" s="209" t="s">
        <v>498</v>
      </c>
      <c r="G127" s="209"/>
      <c r="H127" s="209" t="s">
        <v>498</v>
      </c>
    </row>
    <row r="128" spans="1:8" x14ac:dyDescent="0.2">
      <c r="A128" s="195" t="s">
        <v>498</v>
      </c>
      <c r="B128" s="196" t="s">
        <v>500</v>
      </c>
      <c r="C128" s="381"/>
      <c r="D128" s="195" t="s">
        <v>498</v>
      </c>
      <c r="E128" s="195" t="s">
        <v>498</v>
      </c>
      <c r="F128" s="212"/>
      <c r="G128" s="212"/>
      <c r="H128" s="195" t="s">
        <v>498</v>
      </c>
    </row>
    <row r="129" spans="1:8" x14ac:dyDescent="0.2">
      <c r="A129" s="816" t="s">
        <v>498</v>
      </c>
      <c r="B129" s="201" t="s">
        <v>502</v>
      </c>
      <c r="C129" s="382"/>
      <c r="D129" s="816" t="s">
        <v>498</v>
      </c>
      <c r="E129" s="816" t="s">
        <v>498</v>
      </c>
      <c r="F129" s="213" t="s">
        <v>503</v>
      </c>
      <c r="G129" s="203"/>
      <c r="H129" s="817" t="s">
        <v>498</v>
      </c>
    </row>
    <row r="130" spans="1:8" x14ac:dyDescent="0.2">
      <c r="A130" s="816"/>
      <c r="B130" s="201" t="s">
        <v>504</v>
      </c>
      <c r="C130" s="383">
        <v>0</v>
      </c>
      <c r="D130" s="816"/>
      <c r="E130" s="816"/>
      <c r="F130" s="213" t="s">
        <v>505</v>
      </c>
      <c r="G130" s="203"/>
      <c r="H130" s="817"/>
    </row>
    <row r="131" spans="1:8" x14ac:dyDescent="0.2">
      <c r="A131" s="816"/>
      <c r="B131" s="201" t="s">
        <v>506</v>
      </c>
      <c r="C131" s="383">
        <v>0</v>
      </c>
      <c r="D131" s="816"/>
      <c r="E131" s="816"/>
      <c r="F131" s="213" t="s">
        <v>507</v>
      </c>
      <c r="G131" s="203"/>
      <c r="H131" s="817"/>
    </row>
    <row r="132" spans="1:8" x14ac:dyDescent="0.2">
      <c r="A132" s="816"/>
      <c r="B132" s="201" t="s">
        <v>508</v>
      </c>
      <c r="C132" s="383">
        <v>0</v>
      </c>
      <c r="D132" s="816"/>
      <c r="E132" s="816"/>
      <c r="F132" s="213" t="s">
        <v>579</v>
      </c>
      <c r="G132" s="203"/>
      <c r="H132" s="817"/>
    </row>
    <row r="133" spans="1:8" x14ac:dyDescent="0.2">
      <c r="A133" s="816"/>
      <c r="B133" s="201" t="s">
        <v>1029</v>
      </c>
      <c r="C133" s="382"/>
      <c r="D133" s="816"/>
      <c r="E133" s="816"/>
      <c r="F133" s="214" t="s">
        <v>509</v>
      </c>
      <c r="G133" s="203"/>
      <c r="H133" s="817"/>
    </row>
    <row r="134" spans="1:8" x14ac:dyDescent="0.2">
      <c r="A134" s="816"/>
      <c r="B134" s="201" t="s">
        <v>510</v>
      </c>
      <c r="C134" s="382"/>
      <c r="D134" s="816"/>
      <c r="E134" s="816"/>
      <c r="F134" s="213" t="s">
        <v>1030</v>
      </c>
      <c r="G134" s="818"/>
      <c r="H134" s="817"/>
    </row>
    <row r="135" spans="1:8" ht="15" x14ac:dyDescent="0.25">
      <c r="A135" s="816"/>
      <c r="B135" s="205"/>
      <c r="C135" s="206" t="s">
        <v>187</v>
      </c>
      <c r="D135" s="816"/>
      <c r="E135" s="816"/>
      <c r="F135" s="213" t="s">
        <v>498</v>
      </c>
      <c r="G135" s="819"/>
      <c r="H135" s="817"/>
    </row>
    <row r="136" spans="1:8" ht="15" x14ac:dyDescent="0.25">
      <c r="A136" s="816"/>
      <c r="B136" s="205"/>
      <c r="C136" s="206" t="s">
        <v>188</v>
      </c>
      <c r="D136" s="816"/>
      <c r="E136" s="816"/>
      <c r="F136" s="213" t="s">
        <v>498</v>
      </c>
      <c r="G136" s="819"/>
      <c r="H136" s="817"/>
    </row>
    <row r="137" spans="1:8" ht="15" x14ac:dyDescent="0.25">
      <c r="A137" s="816"/>
      <c r="B137" s="205"/>
      <c r="C137" s="384" t="s">
        <v>624</v>
      </c>
      <c r="D137" s="816"/>
      <c r="E137" s="816"/>
      <c r="F137" s="213" t="s">
        <v>498</v>
      </c>
      <c r="G137" s="819"/>
      <c r="H137" s="817"/>
    </row>
    <row r="138" spans="1:8" ht="15" x14ac:dyDescent="0.25">
      <c r="A138" s="816"/>
      <c r="B138" s="205"/>
      <c r="C138" s="384" t="s">
        <v>625</v>
      </c>
      <c r="D138" s="816"/>
      <c r="E138" s="816"/>
      <c r="F138" s="213" t="s">
        <v>498</v>
      </c>
      <c r="G138" s="819"/>
      <c r="H138" s="198" t="s">
        <v>498</v>
      </c>
    </row>
    <row r="139" spans="1:8" ht="15" x14ac:dyDescent="0.25">
      <c r="A139" s="816"/>
      <c r="B139" s="205"/>
      <c r="C139" s="384" t="s">
        <v>626</v>
      </c>
      <c r="D139" s="816"/>
      <c r="E139" s="816"/>
      <c r="F139" s="213"/>
      <c r="G139" s="819"/>
      <c r="H139" s="198"/>
    </row>
    <row r="140" spans="1:8" ht="15" x14ac:dyDescent="0.25">
      <c r="A140" s="816"/>
      <c r="B140" s="205"/>
      <c r="C140" s="385"/>
      <c r="D140" s="816"/>
      <c r="E140" s="816"/>
      <c r="F140" s="213" t="s">
        <v>498</v>
      </c>
      <c r="G140" s="820"/>
      <c r="H140" s="198" t="s">
        <v>498</v>
      </c>
    </row>
    <row r="141" spans="1:8" ht="13.5" thickBot="1" x14ac:dyDescent="0.25">
      <c r="A141" s="209" t="s">
        <v>498</v>
      </c>
      <c r="B141" s="210"/>
      <c r="C141" s="211" t="s">
        <v>498</v>
      </c>
      <c r="D141" s="209" t="s">
        <v>498</v>
      </c>
      <c r="E141" s="209" t="s">
        <v>498</v>
      </c>
      <c r="F141" s="209" t="s">
        <v>498</v>
      </c>
      <c r="G141" s="209"/>
      <c r="H141" s="209" t="s">
        <v>498</v>
      </c>
    </row>
    <row r="142" spans="1:8" x14ac:dyDescent="0.2">
      <c r="A142" s="195" t="s">
        <v>498</v>
      </c>
      <c r="B142" s="196" t="s">
        <v>500</v>
      </c>
      <c r="C142" s="381"/>
      <c r="D142" s="197" t="s">
        <v>498</v>
      </c>
      <c r="E142" s="198" t="s">
        <v>498</v>
      </c>
      <c r="F142" s="179" t="s">
        <v>501</v>
      </c>
      <c r="G142" s="199"/>
      <c r="H142" s="200" t="s">
        <v>498</v>
      </c>
    </row>
    <row r="143" spans="1:8" x14ac:dyDescent="0.2">
      <c r="A143" s="816" t="s">
        <v>498</v>
      </c>
      <c r="B143" s="201" t="s">
        <v>502</v>
      </c>
      <c r="C143" s="382"/>
      <c r="D143" s="816" t="s">
        <v>498</v>
      </c>
      <c r="E143" s="816" t="s">
        <v>498</v>
      </c>
      <c r="F143" s="202" t="s">
        <v>503</v>
      </c>
      <c r="G143" s="203"/>
      <c r="H143" s="817" t="s">
        <v>498</v>
      </c>
    </row>
    <row r="144" spans="1:8" x14ac:dyDescent="0.2">
      <c r="A144" s="816"/>
      <c r="B144" s="201" t="s">
        <v>504</v>
      </c>
      <c r="C144" s="383">
        <v>0</v>
      </c>
      <c r="D144" s="816"/>
      <c r="E144" s="816"/>
      <c r="F144" s="202" t="s">
        <v>505</v>
      </c>
      <c r="G144" s="203"/>
      <c r="H144" s="817"/>
    </row>
    <row r="145" spans="1:8" x14ac:dyDescent="0.2">
      <c r="A145" s="816"/>
      <c r="B145" s="201" t="s">
        <v>506</v>
      </c>
      <c r="C145" s="383">
        <v>0</v>
      </c>
      <c r="D145" s="816"/>
      <c r="E145" s="816"/>
      <c r="F145" s="202" t="s">
        <v>507</v>
      </c>
      <c r="G145" s="203"/>
      <c r="H145" s="817"/>
    </row>
    <row r="146" spans="1:8" x14ac:dyDescent="0.2">
      <c r="A146" s="816"/>
      <c r="B146" s="201" t="s">
        <v>508</v>
      </c>
      <c r="C146" s="383">
        <v>0</v>
      </c>
      <c r="D146" s="816"/>
      <c r="E146" s="816"/>
      <c r="F146" s="202" t="s">
        <v>579</v>
      </c>
      <c r="G146" s="203"/>
      <c r="H146" s="817"/>
    </row>
    <row r="147" spans="1:8" x14ac:dyDescent="0.2">
      <c r="A147" s="816"/>
      <c r="B147" s="201" t="s">
        <v>1029</v>
      </c>
      <c r="C147" s="382"/>
      <c r="D147" s="816"/>
      <c r="E147" s="816"/>
      <c r="F147" s="204" t="s">
        <v>509</v>
      </c>
      <c r="G147" s="203"/>
      <c r="H147" s="817"/>
    </row>
    <row r="148" spans="1:8" x14ac:dyDescent="0.2">
      <c r="A148" s="816"/>
      <c r="B148" s="201" t="s">
        <v>510</v>
      </c>
      <c r="C148" s="382"/>
      <c r="D148" s="816"/>
      <c r="E148" s="816"/>
      <c r="F148" s="202" t="s">
        <v>1030</v>
      </c>
      <c r="G148" s="818"/>
      <c r="H148" s="817"/>
    </row>
    <row r="149" spans="1:8" ht="15" x14ac:dyDescent="0.25">
      <c r="A149" s="816"/>
      <c r="B149" s="205"/>
      <c r="C149" s="206" t="s">
        <v>187</v>
      </c>
      <c r="D149" s="816"/>
      <c r="E149" s="816"/>
      <c r="F149" s="202" t="s">
        <v>498</v>
      </c>
      <c r="G149" s="819"/>
      <c r="H149" s="817"/>
    </row>
    <row r="150" spans="1:8" ht="15" x14ac:dyDescent="0.25">
      <c r="A150" s="816"/>
      <c r="B150" s="205"/>
      <c r="C150" s="206" t="s">
        <v>188</v>
      </c>
      <c r="D150" s="816"/>
      <c r="E150" s="816"/>
      <c r="F150" s="202" t="s">
        <v>498</v>
      </c>
      <c r="G150" s="819"/>
      <c r="H150" s="817"/>
    </row>
    <row r="151" spans="1:8" ht="15" x14ac:dyDescent="0.25">
      <c r="A151" s="816"/>
      <c r="B151" s="205"/>
      <c r="C151" s="384" t="s">
        <v>624</v>
      </c>
      <c r="D151" s="816"/>
      <c r="E151" s="816"/>
      <c r="F151" s="202" t="s">
        <v>498</v>
      </c>
      <c r="G151" s="819"/>
      <c r="H151" s="817"/>
    </row>
    <row r="152" spans="1:8" ht="15" x14ac:dyDescent="0.25">
      <c r="A152" s="816"/>
      <c r="B152" s="205"/>
      <c r="C152" s="384" t="s">
        <v>625</v>
      </c>
      <c r="D152" s="816"/>
      <c r="E152" s="816"/>
      <c r="F152" s="202" t="s">
        <v>498</v>
      </c>
      <c r="G152" s="819"/>
      <c r="H152" s="207" t="s">
        <v>498</v>
      </c>
    </row>
    <row r="153" spans="1:8" ht="15" x14ac:dyDescent="0.25">
      <c r="A153" s="816"/>
      <c r="B153" s="205"/>
      <c r="C153" s="384" t="s">
        <v>626</v>
      </c>
      <c r="D153" s="816"/>
      <c r="E153" s="816"/>
      <c r="F153" s="202" t="s">
        <v>498</v>
      </c>
      <c r="G153" s="819"/>
      <c r="H153" s="207" t="s">
        <v>498</v>
      </c>
    </row>
    <row r="154" spans="1:8" ht="15" x14ac:dyDescent="0.25">
      <c r="A154" s="816"/>
      <c r="B154" s="205"/>
      <c r="C154" s="385"/>
      <c r="D154" s="816"/>
      <c r="E154" s="816"/>
      <c r="F154" s="208" t="s">
        <v>498</v>
      </c>
      <c r="G154" s="820"/>
      <c r="H154" s="207" t="s">
        <v>498</v>
      </c>
    </row>
    <row r="155" spans="1:8" ht="13.5" thickBot="1" x14ac:dyDescent="0.25">
      <c r="A155" s="209" t="s">
        <v>498</v>
      </c>
      <c r="B155" s="201" t="s">
        <v>498</v>
      </c>
      <c r="C155" s="384"/>
      <c r="D155" s="197" t="s">
        <v>498</v>
      </c>
      <c r="E155" s="209" t="s">
        <v>498</v>
      </c>
      <c r="F155" s="210" t="s">
        <v>498</v>
      </c>
      <c r="G155" s="209"/>
      <c r="H155" s="211" t="s">
        <v>498</v>
      </c>
    </row>
    <row r="156" spans="1:8" x14ac:dyDescent="0.2">
      <c r="A156" s="195" t="s">
        <v>498</v>
      </c>
      <c r="B156" s="196" t="s">
        <v>500</v>
      </c>
      <c r="C156" s="381"/>
      <c r="D156" s="195" t="s">
        <v>498</v>
      </c>
      <c r="E156" s="195" t="s">
        <v>498</v>
      </c>
      <c r="F156" s="212"/>
      <c r="G156" s="212"/>
      <c r="H156" s="195" t="s">
        <v>498</v>
      </c>
    </row>
    <row r="157" spans="1:8" x14ac:dyDescent="0.2">
      <c r="A157" s="816" t="s">
        <v>498</v>
      </c>
      <c r="B157" s="201" t="s">
        <v>502</v>
      </c>
      <c r="C157" s="382"/>
      <c r="D157" s="816" t="s">
        <v>498</v>
      </c>
      <c r="E157" s="816" t="s">
        <v>498</v>
      </c>
      <c r="F157" s="213" t="s">
        <v>503</v>
      </c>
      <c r="G157" s="203"/>
      <c r="H157" s="817" t="s">
        <v>498</v>
      </c>
    </row>
    <row r="158" spans="1:8" x14ac:dyDescent="0.2">
      <c r="A158" s="816"/>
      <c r="B158" s="201" t="s">
        <v>504</v>
      </c>
      <c r="C158" s="383">
        <v>0</v>
      </c>
      <c r="D158" s="816"/>
      <c r="E158" s="816"/>
      <c r="F158" s="213" t="s">
        <v>505</v>
      </c>
      <c r="G158" s="203"/>
      <c r="H158" s="817"/>
    </row>
    <row r="159" spans="1:8" x14ac:dyDescent="0.2">
      <c r="A159" s="816"/>
      <c r="B159" s="201" t="s">
        <v>506</v>
      </c>
      <c r="C159" s="383">
        <v>0</v>
      </c>
      <c r="D159" s="816"/>
      <c r="E159" s="816"/>
      <c r="F159" s="213" t="s">
        <v>507</v>
      </c>
      <c r="G159" s="203"/>
      <c r="H159" s="817"/>
    </row>
    <row r="160" spans="1:8" x14ac:dyDescent="0.2">
      <c r="A160" s="816"/>
      <c r="B160" s="201" t="s">
        <v>508</v>
      </c>
      <c r="C160" s="383">
        <v>0</v>
      </c>
      <c r="D160" s="816"/>
      <c r="E160" s="816"/>
      <c r="F160" s="213" t="s">
        <v>579</v>
      </c>
      <c r="G160" s="203"/>
      <c r="H160" s="817"/>
    </row>
    <row r="161" spans="1:8" x14ac:dyDescent="0.2">
      <c r="A161" s="816"/>
      <c r="B161" s="201" t="s">
        <v>1029</v>
      </c>
      <c r="C161" s="382"/>
      <c r="D161" s="816"/>
      <c r="E161" s="816"/>
      <c r="F161" s="214" t="s">
        <v>509</v>
      </c>
      <c r="G161" s="203"/>
      <c r="H161" s="817"/>
    </row>
    <row r="162" spans="1:8" x14ac:dyDescent="0.2">
      <c r="A162" s="816"/>
      <c r="B162" s="201" t="s">
        <v>510</v>
      </c>
      <c r="C162" s="382"/>
      <c r="D162" s="816"/>
      <c r="E162" s="816"/>
      <c r="F162" s="213" t="s">
        <v>1030</v>
      </c>
      <c r="G162" s="818"/>
      <c r="H162" s="817"/>
    </row>
    <row r="163" spans="1:8" ht="15" x14ac:dyDescent="0.25">
      <c r="A163" s="816"/>
      <c r="B163" s="205"/>
      <c r="C163" s="206" t="s">
        <v>187</v>
      </c>
      <c r="D163" s="816"/>
      <c r="E163" s="816"/>
      <c r="F163" s="213" t="s">
        <v>498</v>
      </c>
      <c r="G163" s="819"/>
      <c r="H163" s="817"/>
    </row>
    <row r="164" spans="1:8" ht="15" x14ac:dyDescent="0.25">
      <c r="A164" s="816"/>
      <c r="B164" s="205"/>
      <c r="C164" s="206" t="s">
        <v>188</v>
      </c>
      <c r="D164" s="816"/>
      <c r="E164" s="816"/>
      <c r="F164" s="213" t="s">
        <v>498</v>
      </c>
      <c r="G164" s="819"/>
      <c r="H164" s="817"/>
    </row>
    <row r="165" spans="1:8" ht="15" x14ac:dyDescent="0.25">
      <c r="A165" s="816"/>
      <c r="B165" s="205"/>
      <c r="C165" s="384" t="s">
        <v>624</v>
      </c>
      <c r="D165" s="816"/>
      <c r="E165" s="816"/>
      <c r="F165" s="213" t="s">
        <v>498</v>
      </c>
      <c r="G165" s="819"/>
      <c r="H165" s="817"/>
    </row>
    <row r="166" spans="1:8" ht="15" x14ac:dyDescent="0.25">
      <c r="A166" s="816"/>
      <c r="B166" s="205"/>
      <c r="C166" s="384" t="s">
        <v>625</v>
      </c>
      <c r="D166" s="816"/>
      <c r="E166" s="816"/>
      <c r="F166" s="213" t="s">
        <v>498</v>
      </c>
      <c r="G166" s="819"/>
      <c r="H166" s="198" t="s">
        <v>498</v>
      </c>
    </row>
    <row r="167" spans="1:8" ht="15" x14ac:dyDescent="0.25">
      <c r="A167" s="816"/>
      <c r="B167" s="205"/>
      <c r="C167" s="384" t="s">
        <v>626</v>
      </c>
      <c r="D167" s="816"/>
      <c r="E167" s="816"/>
      <c r="F167" s="213"/>
      <c r="G167" s="819"/>
      <c r="H167" s="198"/>
    </row>
    <row r="168" spans="1:8" ht="15" x14ac:dyDescent="0.25">
      <c r="A168" s="816"/>
      <c r="B168" s="205"/>
      <c r="C168" s="385"/>
      <c r="D168" s="816"/>
      <c r="E168" s="816"/>
      <c r="F168" s="213" t="s">
        <v>498</v>
      </c>
      <c r="G168" s="820"/>
      <c r="H168" s="198" t="s">
        <v>498</v>
      </c>
    </row>
    <row r="169" spans="1:8" ht="13.5" thickBot="1" x14ac:dyDescent="0.25">
      <c r="A169" s="209" t="s">
        <v>498</v>
      </c>
      <c r="B169" s="210"/>
      <c r="C169" s="211" t="s">
        <v>498</v>
      </c>
      <c r="D169" s="209" t="s">
        <v>498</v>
      </c>
      <c r="E169" s="209" t="s">
        <v>498</v>
      </c>
      <c r="F169" s="209" t="s">
        <v>498</v>
      </c>
      <c r="G169" s="209"/>
      <c r="H169" s="209" t="s">
        <v>498</v>
      </c>
    </row>
    <row r="170" spans="1:8" x14ac:dyDescent="0.2">
      <c r="A170" s="195" t="s">
        <v>498</v>
      </c>
      <c r="B170" s="196" t="s">
        <v>500</v>
      </c>
      <c r="C170" s="381"/>
      <c r="D170" s="195" t="s">
        <v>498</v>
      </c>
      <c r="E170" s="195" t="s">
        <v>498</v>
      </c>
      <c r="F170" s="212"/>
      <c r="G170" s="212"/>
      <c r="H170" s="195" t="s">
        <v>498</v>
      </c>
    </row>
    <row r="171" spans="1:8" x14ac:dyDescent="0.2">
      <c r="A171" s="816" t="s">
        <v>498</v>
      </c>
      <c r="B171" s="201" t="s">
        <v>502</v>
      </c>
      <c r="C171" s="382"/>
      <c r="D171" s="816" t="s">
        <v>498</v>
      </c>
      <c r="E171" s="816" t="s">
        <v>498</v>
      </c>
      <c r="F171" s="213" t="s">
        <v>503</v>
      </c>
      <c r="G171" s="203"/>
      <c r="H171" s="817" t="s">
        <v>498</v>
      </c>
    </row>
    <row r="172" spans="1:8" x14ac:dyDescent="0.2">
      <c r="A172" s="816"/>
      <c r="B172" s="201" t="s">
        <v>504</v>
      </c>
      <c r="C172" s="383">
        <v>0</v>
      </c>
      <c r="D172" s="816"/>
      <c r="E172" s="816"/>
      <c r="F172" s="213" t="s">
        <v>505</v>
      </c>
      <c r="G172" s="203"/>
      <c r="H172" s="817"/>
    </row>
    <row r="173" spans="1:8" x14ac:dyDescent="0.2">
      <c r="A173" s="816"/>
      <c r="B173" s="201" t="s">
        <v>506</v>
      </c>
      <c r="C173" s="383">
        <v>0</v>
      </c>
      <c r="D173" s="816"/>
      <c r="E173" s="816"/>
      <c r="F173" s="213" t="s">
        <v>507</v>
      </c>
      <c r="G173" s="203"/>
      <c r="H173" s="817"/>
    </row>
    <row r="174" spans="1:8" x14ac:dyDescent="0.2">
      <c r="A174" s="816"/>
      <c r="B174" s="201" t="s">
        <v>508</v>
      </c>
      <c r="C174" s="383">
        <v>0</v>
      </c>
      <c r="D174" s="816"/>
      <c r="E174" s="816"/>
      <c r="F174" s="213" t="s">
        <v>579</v>
      </c>
      <c r="G174" s="203"/>
      <c r="H174" s="817"/>
    </row>
    <row r="175" spans="1:8" x14ac:dyDescent="0.2">
      <c r="A175" s="816"/>
      <c r="B175" s="201" t="s">
        <v>1029</v>
      </c>
      <c r="C175" s="382"/>
      <c r="D175" s="816"/>
      <c r="E175" s="816"/>
      <c r="F175" s="214" t="s">
        <v>509</v>
      </c>
      <c r="G175" s="203"/>
      <c r="H175" s="817"/>
    </row>
    <row r="176" spans="1:8" x14ac:dyDescent="0.2">
      <c r="A176" s="816"/>
      <c r="B176" s="201" t="s">
        <v>510</v>
      </c>
      <c r="C176" s="382"/>
      <c r="D176" s="816"/>
      <c r="E176" s="816"/>
      <c r="F176" s="213" t="s">
        <v>1030</v>
      </c>
      <c r="G176" s="818"/>
      <c r="H176" s="817"/>
    </row>
    <row r="177" spans="1:8" ht="15" x14ac:dyDescent="0.25">
      <c r="A177" s="816"/>
      <c r="B177" s="205"/>
      <c r="C177" s="206" t="s">
        <v>187</v>
      </c>
      <c r="D177" s="816"/>
      <c r="E177" s="816"/>
      <c r="F177" s="213" t="s">
        <v>498</v>
      </c>
      <c r="G177" s="819"/>
      <c r="H177" s="817"/>
    </row>
    <row r="178" spans="1:8" ht="15" x14ac:dyDescent="0.25">
      <c r="A178" s="816"/>
      <c r="B178" s="205"/>
      <c r="C178" s="206" t="s">
        <v>188</v>
      </c>
      <c r="D178" s="816"/>
      <c r="E178" s="816"/>
      <c r="F178" s="213" t="s">
        <v>498</v>
      </c>
      <c r="G178" s="819"/>
      <c r="H178" s="817"/>
    </row>
    <row r="179" spans="1:8" ht="15" x14ac:dyDescent="0.25">
      <c r="A179" s="816"/>
      <c r="B179" s="205"/>
      <c r="C179" s="384" t="s">
        <v>624</v>
      </c>
      <c r="D179" s="816"/>
      <c r="E179" s="816"/>
      <c r="F179" s="213" t="s">
        <v>498</v>
      </c>
      <c r="G179" s="819"/>
      <c r="H179" s="817"/>
    </row>
    <row r="180" spans="1:8" ht="15" x14ac:dyDescent="0.25">
      <c r="A180" s="816"/>
      <c r="B180" s="205"/>
      <c r="C180" s="384" t="s">
        <v>625</v>
      </c>
      <c r="D180" s="816"/>
      <c r="E180" s="816"/>
      <c r="F180" s="213" t="s">
        <v>498</v>
      </c>
      <c r="G180" s="819"/>
      <c r="H180" s="198" t="s">
        <v>498</v>
      </c>
    </row>
    <row r="181" spans="1:8" ht="15" x14ac:dyDescent="0.25">
      <c r="A181" s="816"/>
      <c r="B181" s="205"/>
      <c r="C181" s="384" t="s">
        <v>626</v>
      </c>
      <c r="D181" s="816"/>
      <c r="E181" s="816"/>
      <c r="F181" s="213"/>
      <c r="G181" s="819"/>
      <c r="H181" s="198"/>
    </row>
    <row r="182" spans="1:8" ht="15" x14ac:dyDescent="0.25">
      <c r="A182" s="816"/>
      <c r="B182" s="205"/>
      <c r="C182" s="385"/>
      <c r="D182" s="816"/>
      <c r="E182" s="816"/>
      <c r="F182" s="213" t="s">
        <v>498</v>
      </c>
      <c r="G182" s="820"/>
      <c r="H182" s="198" t="s">
        <v>498</v>
      </c>
    </row>
    <row r="183" spans="1:8" ht="13.5" thickBot="1" x14ac:dyDescent="0.25">
      <c r="A183" s="209" t="s">
        <v>498</v>
      </c>
      <c r="B183" s="210"/>
      <c r="C183" s="211" t="s">
        <v>498</v>
      </c>
      <c r="D183" s="209" t="s">
        <v>498</v>
      </c>
      <c r="E183" s="209" t="s">
        <v>498</v>
      </c>
      <c r="F183" s="209" t="s">
        <v>498</v>
      </c>
      <c r="G183" s="209"/>
      <c r="H183" s="209" t="s">
        <v>498</v>
      </c>
    </row>
    <row r="184" spans="1:8" x14ac:dyDescent="0.2">
      <c r="A184" s="195" t="s">
        <v>498</v>
      </c>
      <c r="B184" s="196" t="s">
        <v>500</v>
      </c>
      <c r="C184" s="381"/>
      <c r="D184" s="197" t="s">
        <v>498</v>
      </c>
      <c r="E184" s="198" t="s">
        <v>498</v>
      </c>
      <c r="F184" s="179" t="s">
        <v>501</v>
      </c>
      <c r="G184" s="199"/>
      <c r="H184" s="200" t="s">
        <v>498</v>
      </c>
    </row>
    <row r="185" spans="1:8" x14ac:dyDescent="0.2">
      <c r="A185" s="816" t="s">
        <v>498</v>
      </c>
      <c r="B185" s="201" t="s">
        <v>502</v>
      </c>
      <c r="C185" s="382"/>
      <c r="D185" s="816" t="s">
        <v>498</v>
      </c>
      <c r="E185" s="816" t="s">
        <v>498</v>
      </c>
      <c r="F185" s="202" t="s">
        <v>503</v>
      </c>
      <c r="G185" s="203"/>
      <c r="H185" s="817" t="s">
        <v>498</v>
      </c>
    </row>
    <row r="186" spans="1:8" x14ac:dyDescent="0.2">
      <c r="A186" s="816"/>
      <c r="B186" s="201" t="s">
        <v>504</v>
      </c>
      <c r="C186" s="383">
        <v>0</v>
      </c>
      <c r="D186" s="816"/>
      <c r="E186" s="816"/>
      <c r="F186" s="202" t="s">
        <v>505</v>
      </c>
      <c r="G186" s="203"/>
      <c r="H186" s="817"/>
    </row>
    <row r="187" spans="1:8" x14ac:dyDescent="0.2">
      <c r="A187" s="816"/>
      <c r="B187" s="201" t="s">
        <v>506</v>
      </c>
      <c r="C187" s="383">
        <v>0</v>
      </c>
      <c r="D187" s="816"/>
      <c r="E187" s="816"/>
      <c r="F187" s="202" t="s">
        <v>507</v>
      </c>
      <c r="G187" s="203"/>
      <c r="H187" s="817"/>
    </row>
    <row r="188" spans="1:8" x14ac:dyDescent="0.2">
      <c r="A188" s="816"/>
      <c r="B188" s="201" t="s">
        <v>508</v>
      </c>
      <c r="C188" s="383">
        <v>0</v>
      </c>
      <c r="D188" s="816"/>
      <c r="E188" s="816"/>
      <c r="F188" s="202" t="s">
        <v>579</v>
      </c>
      <c r="G188" s="203"/>
      <c r="H188" s="817"/>
    </row>
    <row r="189" spans="1:8" x14ac:dyDescent="0.2">
      <c r="A189" s="816"/>
      <c r="B189" s="201" t="s">
        <v>1029</v>
      </c>
      <c r="C189" s="382"/>
      <c r="D189" s="816"/>
      <c r="E189" s="816"/>
      <c r="F189" s="204" t="s">
        <v>509</v>
      </c>
      <c r="G189" s="203"/>
      <c r="H189" s="817"/>
    </row>
    <row r="190" spans="1:8" x14ac:dyDescent="0.2">
      <c r="A190" s="816"/>
      <c r="B190" s="201" t="s">
        <v>510</v>
      </c>
      <c r="C190" s="382"/>
      <c r="D190" s="816"/>
      <c r="E190" s="816"/>
      <c r="F190" s="202" t="s">
        <v>1030</v>
      </c>
      <c r="G190" s="818"/>
      <c r="H190" s="817"/>
    </row>
    <row r="191" spans="1:8" ht="15" x14ac:dyDescent="0.25">
      <c r="A191" s="816"/>
      <c r="B191" s="205"/>
      <c r="C191" s="206" t="s">
        <v>187</v>
      </c>
      <c r="D191" s="816"/>
      <c r="E191" s="816"/>
      <c r="F191" s="202" t="s">
        <v>498</v>
      </c>
      <c r="G191" s="819"/>
      <c r="H191" s="817"/>
    </row>
    <row r="192" spans="1:8" ht="15" x14ac:dyDescent="0.25">
      <c r="A192" s="816"/>
      <c r="B192" s="205"/>
      <c r="C192" s="206" t="s">
        <v>188</v>
      </c>
      <c r="D192" s="816"/>
      <c r="E192" s="816"/>
      <c r="F192" s="202" t="s">
        <v>498</v>
      </c>
      <c r="G192" s="819"/>
      <c r="H192" s="817"/>
    </row>
    <row r="193" spans="1:8" ht="15" x14ac:dyDescent="0.25">
      <c r="A193" s="816"/>
      <c r="B193" s="205"/>
      <c r="C193" s="384" t="s">
        <v>624</v>
      </c>
      <c r="D193" s="816"/>
      <c r="E193" s="816"/>
      <c r="F193" s="202" t="s">
        <v>498</v>
      </c>
      <c r="G193" s="819"/>
      <c r="H193" s="817"/>
    </row>
    <row r="194" spans="1:8" ht="15" x14ac:dyDescent="0.25">
      <c r="A194" s="816"/>
      <c r="B194" s="205"/>
      <c r="C194" s="384" t="s">
        <v>625</v>
      </c>
      <c r="D194" s="816"/>
      <c r="E194" s="816"/>
      <c r="F194" s="202" t="s">
        <v>498</v>
      </c>
      <c r="G194" s="819"/>
      <c r="H194" s="207" t="s">
        <v>498</v>
      </c>
    </row>
    <row r="195" spans="1:8" ht="15" x14ac:dyDescent="0.25">
      <c r="A195" s="816"/>
      <c r="B195" s="205"/>
      <c r="C195" s="384" t="s">
        <v>626</v>
      </c>
      <c r="D195" s="816"/>
      <c r="E195" s="816"/>
      <c r="F195" s="202" t="s">
        <v>498</v>
      </c>
      <c r="G195" s="819"/>
      <c r="H195" s="207" t="s">
        <v>498</v>
      </c>
    </row>
    <row r="196" spans="1:8" ht="15" x14ac:dyDescent="0.25">
      <c r="A196" s="816"/>
      <c r="B196" s="205"/>
      <c r="C196" s="385"/>
      <c r="D196" s="816"/>
      <c r="E196" s="816"/>
      <c r="F196" s="208" t="s">
        <v>498</v>
      </c>
      <c r="G196" s="820"/>
      <c r="H196" s="207" t="s">
        <v>498</v>
      </c>
    </row>
    <row r="197" spans="1:8" ht="13.5" thickBot="1" x14ac:dyDescent="0.25">
      <c r="A197" s="209" t="s">
        <v>498</v>
      </c>
      <c r="B197" s="201" t="s">
        <v>498</v>
      </c>
      <c r="C197" s="384"/>
      <c r="D197" s="197" t="s">
        <v>498</v>
      </c>
      <c r="E197" s="209" t="s">
        <v>498</v>
      </c>
      <c r="F197" s="210" t="s">
        <v>498</v>
      </c>
      <c r="G197" s="209"/>
      <c r="H197" s="211" t="s">
        <v>498</v>
      </c>
    </row>
    <row r="198" spans="1:8" x14ac:dyDescent="0.2">
      <c r="A198" s="195" t="s">
        <v>498</v>
      </c>
      <c r="B198" s="196" t="s">
        <v>500</v>
      </c>
      <c r="C198" s="381"/>
      <c r="D198" s="195" t="s">
        <v>498</v>
      </c>
      <c r="E198" s="195" t="s">
        <v>498</v>
      </c>
      <c r="F198" s="212"/>
      <c r="G198" s="212"/>
      <c r="H198" s="195" t="s">
        <v>498</v>
      </c>
    </row>
    <row r="199" spans="1:8" x14ac:dyDescent="0.2">
      <c r="A199" s="816" t="s">
        <v>498</v>
      </c>
      <c r="B199" s="201" t="s">
        <v>502</v>
      </c>
      <c r="C199" s="382"/>
      <c r="D199" s="816" t="s">
        <v>498</v>
      </c>
      <c r="E199" s="816" t="s">
        <v>498</v>
      </c>
      <c r="F199" s="213" t="s">
        <v>503</v>
      </c>
      <c r="G199" s="203"/>
      <c r="H199" s="817" t="s">
        <v>498</v>
      </c>
    </row>
    <row r="200" spans="1:8" x14ac:dyDescent="0.2">
      <c r="A200" s="816"/>
      <c r="B200" s="201" t="s">
        <v>504</v>
      </c>
      <c r="C200" s="383">
        <v>0</v>
      </c>
      <c r="D200" s="816"/>
      <c r="E200" s="816"/>
      <c r="F200" s="213" t="s">
        <v>505</v>
      </c>
      <c r="G200" s="203"/>
      <c r="H200" s="817"/>
    </row>
    <row r="201" spans="1:8" x14ac:dyDescent="0.2">
      <c r="A201" s="816"/>
      <c r="B201" s="201" t="s">
        <v>506</v>
      </c>
      <c r="C201" s="383">
        <v>0</v>
      </c>
      <c r="D201" s="816"/>
      <c r="E201" s="816"/>
      <c r="F201" s="213" t="s">
        <v>507</v>
      </c>
      <c r="G201" s="203"/>
      <c r="H201" s="817"/>
    </row>
    <row r="202" spans="1:8" x14ac:dyDescent="0.2">
      <c r="A202" s="816"/>
      <c r="B202" s="201" t="s">
        <v>508</v>
      </c>
      <c r="C202" s="383">
        <v>0</v>
      </c>
      <c r="D202" s="816"/>
      <c r="E202" s="816"/>
      <c r="F202" s="213" t="s">
        <v>579</v>
      </c>
      <c r="G202" s="203"/>
      <c r="H202" s="817"/>
    </row>
    <row r="203" spans="1:8" x14ac:dyDescent="0.2">
      <c r="A203" s="816"/>
      <c r="B203" s="201" t="s">
        <v>1029</v>
      </c>
      <c r="C203" s="382"/>
      <c r="D203" s="816"/>
      <c r="E203" s="816"/>
      <c r="F203" s="214" t="s">
        <v>509</v>
      </c>
      <c r="G203" s="203"/>
      <c r="H203" s="817"/>
    </row>
    <row r="204" spans="1:8" x14ac:dyDescent="0.2">
      <c r="A204" s="816"/>
      <c r="B204" s="201" t="s">
        <v>510</v>
      </c>
      <c r="C204" s="382"/>
      <c r="D204" s="816"/>
      <c r="E204" s="816"/>
      <c r="F204" s="213" t="s">
        <v>1030</v>
      </c>
      <c r="G204" s="818"/>
      <c r="H204" s="817"/>
    </row>
    <row r="205" spans="1:8" ht="15" x14ac:dyDescent="0.25">
      <c r="A205" s="816"/>
      <c r="B205" s="205"/>
      <c r="C205" s="206" t="s">
        <v>187</v>
      </c>
      <c r="D205" s="816"/>
      <c r="E205" s="816"/>
      <c r="F205" s="213" t="s">
        <v>498</v>
      </c>
      <c r="G205" s="819"/>
      <c r="H205" s="817"/>
    </row>
    <row r="206" spans="1:8" ht="15" x14ac:dyDescent="0.25">
      <c r="A206" s="816"/>
      <c r="B206" s="205"/>
      <c r="C206" s="206" t="s">
        <v>188</v>
      </c>
      <c r="D206" s="816"/>
      <c r="E206" s="816"/>
      <c r="F206" s="213" t="s">
        <v>498</v>
      </c>
      <c r="G206" s="819"/>
      <c r="H206" s="817"/>
    </row>
    <row r="207" spans="1:8" ht="15" x14ac:dyDescent="0.25">
      <c r="A207" s="816"/>
      <c r="B207" s="205"/>
      <c r="C207" s="384" t="s">
        <v>624</v>
      </c>
      <c r="D207" s="816"/>
      <c r="E207" s="816"/>
      <c r="F207" s="213" t="s">
        <v>498</v>
      </c>
      <c r="G207" s="819"/>
      <c r="H207" s="817"/>
    </row>
    <row r="208" spans="1:8" ht="15" x14ac:dyDescent="0.25">
      <c r="A208" s="816"/>
      <c r="B208" s="205"/>
      <c r="C208" s="384" t="s">
        <v>625</v>
      </c>
      <c r="D208" s="816"/>
      <c r="E208" s="816"/>
      <c r="F208" s="213" t="s">
        <v>498</v>
      </c>
      <c r="G208" s="819"/>
      <c r="H208" s="198" t="s">
        <v>498</v>
      </c>
    </row>
    <row r="209" spans="1:8" ht="15" x14ac:dyDescent="0.25">
      <c r="A209" s="816"/>
      <c r="B209" s="205"/>
      <c r="C209" s="384" t="s">
        <v>626</v>
      </c>
      <c r="D209" s="816"/>
      <c r="E209" s="816"/>
      <c r="F209" s="213"/>
      <c r="G209" s="819"/>
      <c r="H209" s="198"/>
    </row>
    <row r="210" spans="1:8" ht="15" x14ac:dyDescent="0.25">
      <c r="A210" s="816"/>
      <c r="B210" s="205"/>
      <c r="C210" s="385"/>
      <c r="D210" s="816"/>
      <c r="E210" s="816"/>
      <c r="F210" s="213" t="s">
        <v>498</v>
      </c>
      <c r="G210" s="820"/>
      <c r="H210" s="198" t="s">
        <v>498</v>
      </c>
    </row>
    <row r="211" spans="1:8" ht="13.5" thickBot="1" x14ac:dyDescent="0.25">
      <c r="A211" s="209" t="s">
        <v>498</v>
      </c>
      <c r="B211" s="210"/>
      <c r="C211" s="211" t="s">
        <v>498</v>
      </c>
      <c r="D211" s="209" t="s">
        <v>498</v>
      </c>
      <c r="E211" s="209" t="s">
        <v>498</v>
      </c>
      <c r="F211" s="209" t="s">
        <v>498</v>
      </c>
      <c r="G211" s="209"/>
      <c r="H211" s="209" t="s">
        <v>498</v>
      </c>
    </row>
  </sheetData>
  <sheetProtection algorithmName="SHA-512" hashValue="1FsOX4UQdJv3lz709X8HbIACrwSYOhALkfwl+d9liuttIV9mq5UL//c3XasS3Xhqa9e1jPGmU7kahETR3/0Wsw==" saltValue="6owoeoMTvMZ8bm69jJq5Sw==" spinCount="100000" sheet="1" objects="1" scenarios="1"/>
  <mergeCells count="86">
    <mergeCell ref="A185:A196"/>
    <mergeCell ref="D185:D196"/>
    <mergeCell ref="E185:E196"/>
    <mergeCell ref="H185:H193"/>
    <mergeCell ref="G190:G196"/>
    <mergeCell ref="A199:A210"/>
    <mergeCell ref="D199:D210"/>
    <mergeCell ref="E199:E210"/>
    <mergeCell ref="H199:H207"/>
    <mergeCell ref="G204:G210"/>
    <mergeCell ref="A157:A168"/>
    <mergeCell ref="D157:D168"/>
    <mergeCell ref="E157:E168"/>
    <mergeCell ref="H157:H165"/>
    <mergeCell ref="G162:G168"/>
    <mergeCell ref="A171:A182"/>
    <mergeCell ref="D171:D182"/>
    <mergeCell ref="E171:E182"/>
    <mergeCell ref="H171:H179"/>
    <mergeCell ref="G176:G182"/>
    <mergeCell ref="A129:A140"/>
    <mergeCell ref="D129:D140"/>
    <mergeCell ref="E129:E140"/>
    <mergeCell ref="H129:H137"/>
    <mergeCell ref="G134:G140"/>
    <mergeCell ref="A143:A154"/>
    <mergeCell ref="D143:D154"/>
    <mergeCell ref="E143:E154"/>
    <mergeCell ref="H143:H151"/>
    <mergeCell ref="G148:G154"/>
    <mergeCell ref="A101:A112"/>
    <mergeCell ref="D101:D112"/>
    <mergeCell ref="E101:E112"/>
    <mergeCell ref="H101:H109"/>
    <mergeCell ref="G106:G112"/>
    <mergeCell ref="A115:A126"/>
    <mergeCell ref="D115:D126"/>
    <mergeCell ref="E115:E126"/>
    <mergeCell ref="H115:H123"/>
    <mergeCell ref="G120:G126"/>
    <mergeCell ref="A73:A84"/>
    <mergeCell ref="D73:D84"/>
    <mergeCell ref="E73:E84"/>
    <mergeCell ref="H73:H81"/>
    <mergeCell ref="G78:G84"/>
    <mergeCell ref="A87:A98"/>
    <mergeCell ref="D87:D98"/>
    <mergeCell ref="E87:E98"/>
    <mergeCell ref="H87:H95"/>
    <mergeCell ref="G92:G98"/>
    <mergeCell ref="A45:A56"/>
    <mergeCell ref="D45:D56"/>
    <mergeCell ref="E45:E56"/>
    <mergeCell ref="H45:H53"/>
    <mergeCell ref="G50:G56"/>
    <mergeCell ref="A59:A70"/>
    <mergeCell ref="D59:D70"/>
    <mergeCell ref="E59:E70"/>
    <mergeCell ref="H59:H67"/>
    <mergeCell ref="G64:G70"/>
    <mergeCell ref="A17:A28"/>
    <mergeCell ref="D17:D28"/>
    <mergeCell ref="E17:E28"/>
    <mergeCell ref="H17:H25"/>
    <mergeCell ref="G22:G28"/>
    <mergeCell ref="A31:A42"/>
    <mergeCell ref="D31:D42"/>
    <mergeCell ref="E31:E42"/>
    <mergeCell ref="H31:H39"/>
    <mergeCell ref="G36:G42"/>
    <mergeCell ref="A1:H1"/>
    <mergeCell ref="A2:H2"/>
    <mergeCell ref="A3:H3"/>
    <mergeCell ref="A4:H4"/>
    <mergeCell ref="C5:E5"/>
    <mergeCell ref="B6:E6"/>
    <mergeCell ref="H6:H14"/>
    <mergeCell ref="B7:E7"/>
    <mergeCell ref="B8:E8"/>
    <mergeCell ref="C9:E9"/>
    <mergeCell ref="C10:E10"/>
    <mergeCell ref="C11:E11"/>
    <mergeCell ref="C12:E12"/>
    <mergeCell ref="B13:C15"/>
    <mergeCell ref="D13:D15"/>
    <mergeCell ref="E13:E15"/>
  </mergeCells>
  <printOptions horizontalCentered="1" verticalCentered="1"/>
  <pageMargins left="0.5" right="0.5" top="0.75" bottom="0.75" header="0.5" footer="0.5"/>
  <pageSetup scale="76" fitToHeight="0" orientation="landscape" r:id="rId1"/>
  <headerFooter alignWithMargins="0"/>
  <rowBreaks count="4" manualBreakCount="4">
    <brk id="43" max="16383" man="1"/>
    <brk id="85" max="16383" man="1"/>
    <brk id="127" max="16383" man="1"/>
    <brk id="169"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
  <sheetViews>
    <sheetView showGridLines="0" workbookViewId="0">
      <selection activeCell="M21" sqref="M21"/>
    </sheetView>
  </sheetViews>
  <sheetFormatPr defaultRowHeight="12.75" x14ac:dyDescent="0.2"/>
  <cols>
    <col min="1" max="16384" width="9.140625" style="235"/>
  </cols>
  <sheetData/>
  <sheetProtection algorithmName="SHA-512" hashValue="7yYl7IwmP1DKiPTlCDE9Pxs22KC43hvVs3Ska+KQ6x5HOrRO3nzt4M6yc5U5eE/TlVCILkRatuzshhRakJENiw==" saltValue="yPQg0Vo7SrG3KBn+JRXmcQ==" spinCount="100000" sheet="1" objects="1" scenarios="1"/>
  <phoneticPr fontId="17" type="noConversion"/>
  <pageMargins left="0.75" right="0.75" top="1" bottom="1" header="0.5" footer="0.5"/>
  <pageSetup scale="97" orientation="portrait" r:id="rId1"/>
  <headerFooter alignWithMargins="0"/>
  <drawing r:id="rId2"/>
  <legacyDrawing r:id="rId3"/>
  <oleObjects>
    <mc:AlternateContent xmlns:mc="http://schemas.openxmlformats.org/markup-compatibility/2006">
      <mc:Choice Requires="x14">
        <oleObject progId="Word.Document.8" shapeId="14337" r:id="rId4">
          <objectPr defaultSize="0" autoPict="0" r:id="rId5">
            <anchor moveWithCells="1">
              <from>
                <xdr:col>0</xdr:col>
                <xdr:colOff>28575</xdr:colOff>
                <xdr:row>0</xdr:row>
                <xdr:rowOff>0</xdr:rowOff>
              </from>
              <to>
                <xdr:col>9</xdr:col>
                <xdr:colOff>152400</xdr:colOff>
                <xdr:row>47</xdr:row>
                <xdr:rowOff>57150</xdr:rowOff>
              </to>
            </anchor>
          </objectPr>
        </oleObject>
      </mc:Choice>
      <mc:Fallback>
        <oleObject progId="Word.Document.8" shapeId="1433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I2:I71"/>
  <sheetViews>
    <sheetView showGridLines="0" topLeftCell="A64" workbookViewId="0">
      <selection activeCell="K10" sqref="K10"/>
    </sheetView>
  </sheetViews>
  <sheetFormatPr defaultRowHeight="12.75" x14ac:dyDescent="0.2"/>
  <cols>
    <col min="1" max="1" width="15.42578125" style="235" customWidth="1"/>
    <col min="2" max="16384" width="9.140625" style="235"/>
  </cols>
  <sheetData>
    <row r="2" spans="9:9" ht="15.75" x14ac:dyDescent="0.25">
      <c r="I2" s="268" t="s">
        <v>622</v>
      </c>
    </row>
    <row r="5" spans="9:9" ht="7.5" customHeight="1" x14ac:dyDescent="0.2"/>
    <row r="6" spans="9:9" ht="39.75" customHeight="1" x14ac:dyDescent="0.2"/>
    <row r="7" spans="9:9" ht="53.25" customHeight="1" x14ac:dyDescent="0.2"/>
    <row r="8" spans="9:9" ht="51" customHeight="1" x14ac:dyDescent="0.2"/>
    <row r="9" spans="9:9" ht="29.25" customHeight="1" x14ac:dyDescent="0.2"/>
    <row r="10" spans="9:9" ht="53.25" customHeight="1" x14ac:dyDescent="0.2"/>
    <row r="11" spans="9:9" ht="66.75" customHeight="1" x14ac:dyDescent="0.2"/>
    <row r="12" spans="9:9" ht="40.5" customHeight="1" x14ac:dyDescent="0.2"/>
    <row r="13" spans="9:9" ht="41.25" customHeight="1" x14ac:dyDescent="0.2"/>
    <row r="14" spans="9:9" ht="54" customHeight="1" x14ac:dyDescent="0.2"/>
    <row r="15" spans="9:9" ht="54.75" customHeight="1" x14ac:dyDescent="0.2"/>
    <row r="16" spans="9:9" ht="17.25" customHeight="1" x14ac:dyDescent="0.2"/>
    <row r="17" ht="42" customHeight="1" x14ac:dyDescent="0.2"/>
    <row r="18" ht="43.5" customHeight="1" x14ac:dyDescent="0.2"/>
    <row r="19" ht="17.25" customHeight="1" x14ac:dyDescent="0.2"/>
    <row r="20" ht="55.5" customHeight="1" x14ac:dyDescent="0.2"/>
    <row r="21" ht="54" customHeight="1" x14ac:dyDescent="0.2"/>
    <row r="22" ht="28.5" customHeight="1" x14ac:dyDescent="0.2"/>
    <row r="23" ht="30.75" customHeight="1" x14ac:dyDescent="0.2"/>
    <row r="24" ht="18" customHeight="1" x14ac:dyDescent="0.2"/>
    <row r="25" ht="29.25" customHeight="1" x14ac:dyDescent="0.2"/>
    <row r="26" ht="18.75" customHeight="1" x14ac:dyDescent="0.2"/>
    <row r="27" ht="29.25" customHeight="1" x14ac:dyDescent="0.2"/>
    <row r="28" ht="30.75" customHeight="1" x14ac:dyDescent="0.2"/>
    <row r="29" ht="33.75" customHeight="1" x14ac:dyDescent="0.2"/>
    <row r="30" ht="41.25" customHeight="1" x14ac:dyDescent="0.2"/>
    <row r="31" ht="42.75" customHeight="1" x14ac:dyDescent="0.2"/>
    <row r="32" ht="54" customHeight="1" x14ac:dyDescent="0.2"/>
    <row r="33" ht="42.75" customHeight="1" x14ac:dyDescent="0.2"/>
    <row r="67" ht="48.75" customHeight="1" x14ac:dyDescent="0.2"/>
    <row r="69" ht="92.25" customHeight="1" x14ac:dyDescent="0.2"/>
    <row r="70" ht="42" customHeight="1" x14ac:dyDescent="0.2"/>
    <row r="71" ht="30" customHeight="1" x14ac:dyDescent="0.2"/>
  </sheetData>
  <sheetProtection algorithmName="SHA-512" hashValue="UR35ZkoGQsGV/sKvTWqMlHkIRhIklFfDsgQSGNKyFyi4/qkqx/b4NB33WkWLn25zjZKwoAvc6bRybOUtVHXQZg==" saltValue="PbMyzzDzxuef2UyFeIpVXA==" spinCount="100000" sheet="1" objects="1" scenarios="1"/>
  <phoneticPr fontId="17" type="noConversion"/>
  <pageMargins left="0.5" right="0.5" top="1" bottom="1" header="0.5" footer="0.5"/>
  <pageSetup orientation="portrait" r:id="rId1"/>
  <headerFooter alignWithMargins="0"/>
  <drawing r:id="rId2"/>
  <legacyDrawing r:id="rId3"/>
  <oleObjects>
    <mc:AlternateContent xmlns:mc="http://schemas.openxmlformats.org/markup-compatibility/2006">
      <mc:Choice Requires="x14">
        <oleObject progId="Word.Document.8" shapeId="16385" r:id="rId4">
          <objectPr defaultSize="0" autoPict="0" r:id="rId5">
            <anchor moveWithCells="1">
              <from>
                <xdr:col>0</xdr:col>
                <xdr:colOff>152400</xdr:colOff>
                <xdr:row>3</xdr:row>
                <xdr:rowOff>38100</xdr:rowOff>
              </from>
              <to>
                <xdr:col>8</xdr:col>
                <xdr:colOff>342900</xdr:colOff>
                <xdr:row>17</xdr:row>
                <xdr:rowOff>219075</xdr:rowOff>
              </to>
            </anchor>
          </objectPr>
        </oleObject>
      </mc:Choice>
      <mc:Fallback>
        <oleObject progId="Word.Document.8" shapeId="16385" r:id="rId4"/>
      </mc:Fallback>
    </mc:AlternateContent>
    <mc:AlternateContent xmlns:mc="http://schemas.openxmlformats.org/markup-compatibility/2006">
      <mc:Choice Requires="x14">
        <oleObject progId="Word.Document.8" shapeId="16386" r:id="rId6">
          <objectPr defaultSize="0" autoPict="0" r:id="rId7">
            <anchor moveWithCells="1">
              <from>
                <xdr:col>0</xdr:col>
                <xdr:colOff>114300</xdr:colOff>
                <xdr:row>19</xdr:row>
                <xdr:rowOff>38100</xdr:rowOff>
              </from>
              <to>
                <xdr:col>8</xdr:col>
                <xdr:colOff>323850</xdr:colOff>
                <xdr:row>41</xdr:row>
                <xdr:rowOff>142875</xdr:rowOff>
              </to>
            </anchor>
          </objectPr>
        </oleObject>
      </mc:Choice>
      <mc:Fallback>
        <oleObject progId="Word.Document.8" shapeId="16386" r:id="rId6"/>
      </mc:Fallback>
    </mc:AlternateContent>
    <mc:AlternateContent xmlns:mc="http://schemas.openxmlformats.org/markup-compatibility/2006">
      <mc:Choice Requires="x14">
        <oleObject progId="Word.Document.8" shapeId="16387" r:id="rId8">
          <objectPr defaultSize="0" autoPict="0" r:id="rId9">
            <anchor moveWithCells="1">
              <from>
                <xdr:col>0</xdr:col>
                <xdr:colOff>38100</xdr:colOff>
                <xdr:row>45</xdr:row>
                <xdr:rowOff>104775</xdr:rowOff>
              </from>
              <to>
                <xdr:col>8</xdr:col>
                <xdr:colOff>342900</xdr:colOff>
                <xdr:row>69</xdr:row>
                <xdr:rowOff>457200</xdr:rowOff>
              </to>
            </anchor>
          </objectPr>
        </oleObject>
      </mc:Choice>
      <mc:Fallback>
        <oleObject progId="Word.Document.8" shapeId="16387"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158</vt:i4>
      </vt:variant>
    </vt:vector>
  </HeadingPairs>
  <TitlesOfParts>
    <vt:vector size="180" baseType="lpstr">
      <vt:lpstr>Application</vt:lpstr>
      <vt:lpstr>Checklist</vt:lpstr>
      <vt:lpstr>Exhibit A</vt:lpstr>
      <vt:lpstr>Exhibit B (CHDO Cert)_OLD</vt:lpstr>
      <vt:lpstr>Exhibit B (CHDO Cert)</vt:lpstr>
      <vt:lpstr>Exhibit C</vt:lpstr>
      <vt:lpstr>Exhibit D</vt:lpstr>
      <vt:lpstr>Exhibit E</vt:lpstr>
      <vt:lpstr>Exhibit F</vt:lpstr>
      <vt:lpstr>Exhibit G</vt:lpstr>
      <vt:lpstr>Exhibit H</vt:lpstr>
      <vt:lpstr>Exhibit I</vt:lpstr>
      <vt:lpstr>Exhibit J</vt:lpstr>
      <vt:lpstr>Exhibit K</vt:lpstr>
      <vt:lpstr>Development Budget</vt:lpstr>
      <vt:lpstr>Assumptions &amp; Input data</vt:lpstr>
      <vt:lpstr>Underwriting Summary</vt:lpstr>
      <vt:lpstr>Construction Cost</vt:lpstr>
      <vt:lpstr>Operating Proforma 1st Yr</vt:lpstr>
      <vt:lpstr>Operating Proforma 2-7th Yr.</vt:lpstr>
      <vt:lpstr>15 Yr Proforma</vt:lpstr>
      <vt:lpstr>TCAC Cost Summary Worksheet</vt:lpstr>
      <vt:lpstr>http___www.rivcoeda.org_RiversideCountyDemogrraphicsNavOnly_Demographics_tabid_1110_Default.aspx</vt:lpstr>
      <vt:lpstr>Checklist!Print_Area</vt:lpstr>
      <vt:lpstr>'Exhibit H'!Print_Area</vt:lpstr>
      <vt:lpstr>'Exhibit I'!Print_Area</vt:lpstr>
      <vt:lpstr>'TCAC Cost Summary Worksheet'!Print_Area</vt:lpstr>
      <vt:lpstr>'Exhibit D'!Text1172</vt:lpstr>
      <vt:lpstr>'Exhibit D'!Text1174</vt:lpstr>
      <vt:lpstr>'Exhibit D'!Text1176</vt:lpstr>
      <vt:lpstr>'Exhibit D'!Text1178</vt:lpstr>
      <vt:lpstr>'Exhibit D'!Text1180</vt:lpstr>
      <vt:lpstr>'Exhibit D'!Text1182</vt:lpstr>
      <vt:lpstr>'Exhibit D'!Text1184</vt:lpstr>
      <vt:lpstr>'Exhibit D'!Text1190</vt:lpstr>
      <vt:lpstr>'Exhibit D'!Text1191</vt:lpstr>
      <vt:lpstr>'Exhibit D'!Text1192</vt:lpstr>
      <vt:lpstr>'Exhibit D'!Text1193</vt:lpstr>
      <vt:lpstr>'Exhibit D'!Text1194</vt:lpstr>
      <vt:lpstr>'Exhibit D'!Text1195</vt:lpstr>
      <vt:lpstr>'Exhibit D'!Text1196</vt:lpstr>
      <vt:lpstr>'Exhibit D'!Text1197</vt:lpstr>
      <vt:lpstr>'Exhibit D'!Text1198</vt:lpstr>
      <vt:lpstr>'Exhibit D'!Text1199</vt:lpstr>
      <vt:lpstr>'Exhibit D'!Text1200</vt:lpstr>
      <vt:lpstr>'Exhibit D'!Text1201</vt:lpstr>
      <vt:lpstr>'Exhibit D'!Text1202</vt:lpstr>
      <vt:lpstr>'Exhibit D'!Text1203</vt:lpstr>
      <vt:lpstr>'Exhibit D'!Text1204</vt:lpstr>
      <vt:lpstr>'Exhibit D'!Text1205</vt:lpstr>
      <vt:lpstr>'Exhibit D'!Text1206</vt:lpstr>
      <vt:lpstr>'Exhibit D'!Text1207</vt:lpstr>
      <vt:lpstr>'Exhibit D'!Text1208</vt:lpstr>
      <vt:lpstr>'Exhibit D'!Text1209</vt:lpstr>
      <vt:lpstr>'Exhibit D'!Text1210</vt:lpstr>
      <vt:lpstr>'Exhibit D'!Text1211</vt:lpstr>
      <vt:lpstr>'Exhibit D'!Text1212</vt:lpstr>
      <vt:lpstr>'Exhibit D'!Text1213</vt:lpstr>
      <vt:lpstr>'Exhibit D'!Text1214</vt:lpstr>
      <vt:lpstr>'Exhibit D'!Text1215</vt:lpstr>
      <vt:lpstr>'Exhibit D'!Text1216</vt:lpstr>
      <vt:lpstr>'Exhibit D'!Text1217</vt:lpstr>
      <vt:lpstr>'Exhibit D'!Text1218</vt:lpstr>
      <vt:lpstr>'Exhibit D'!Text1219</vt:lpstr>
      <vt:lpstr>'Exhibit D'!Text1220</vt:lpstr>
      <vt:lpstr>'Exhibit D'!Text1221</vt:lpstr>
      <vt:lpstr>'Exhibit D'!Text1222</vt:lpstr>
      <vt:lpstr>'Exhibit D'!Text1223</vt:lpstr>
      <vt:lpstr>'Exhibit D'!Text1224</vt:lpstr>
      <vt:lpstr>'Exhibit D'!Text1225</vt:lpstr>
      <vt:lpstr>'Exhibit D'!Text1226</vt:lpstr>
      <vt:lpstr>'Exhibit D'!Text1227</vt:lpstr>
      <vt:lpstr>'Exhibit D'!Text1228</vt:lpstr>
      <vt:lpstr>'Exhibit D'!Text1229</vt:lpstr>
      <vt:lpstr>'Exhibit D'!Text1230</vt:lpstr>
      <vt:lpstr>'Exhibit D'!Text1231</vt:lpstr>
      <vt:lpstr>'Exhibit D'!Text1232</vt:lpstr>
      <vt:lpstr>'Exhibit D'!Text1233</vt:lpstr>
      <vt:lpstr>'Exhibit D'!Text1234</vt:lpstr>
      <vt:lpstr>'Exhibit D'!Text1235</vt:lpstr>
      <vt:lpstr>'Exhibit D'!Text1236</vt:lpstr>
      <vt:lpstr>'Exhibit D'!Text1237</vt:lpstr>
      <vt:lpstr>'Exhibit D'!Text1238</vt:lpstr>
      <vt:lpstr>'Exhibit D'!Text1239</vt:lpstr>
      <vt:lpstr>'Exhibit D'!Text1240</vt:lpstr>
      <vt:lpstr>'Exhibit D'!Text1241</vt:lpstr>
      <vt:lpstr>'Exhibit D'!Text1242</vt:lpstr>
      <vt:lpstr>'Exhibit D'!Text1243</vt:lpstr>
      <vt:lpstr>'Exhibit D'!Text1244</vt:lpstr>
      <vt:lpstr>'Exhibit D'!Text1245</vt:lpstr>
      <vt:lpstr>'Exhibit D'!Text1246</vt:lpstr>
      <vt:lpstr>'Exhibit D'!Text1247</vt:lpstr>
      <vt:lpstr>'Exhibit D'!Text1248</vt:lpstr>
      <vt:lpstr>'Exhibit D'!Text1249</vt:lpstr>
      <vt:lpstr>'Exhibit D'!Text1250</vt:lpstr>
      <vt:lpstr>'Exhibit D'!Text1251</vt:lpstr>
      <vt:lpstr>'Exhibit D'!Text1252</vt:lpstr>
      <vt:lpstr>'Exhibit D'!Text1253</vt:lpstr>
      <vt:lpstr>'Exhibit D'!Text1254</vt:lpstr>
      <vt:lpstr>'Exhibit D'!Text1255</vt:lpstr>
      <vt:lpstr>'Exhibit D'!Text1256</vt:lpstr>
      <vt:lpstr>'Exhibit D'!Text1257</vt:lpstr>
      <vt:lpstr>'Exhibit D'!Text1258</vt:lpstr>
      <vt:lpstr>'Exhibit D'!Text1259</vt:lpstr>
      <vt:lpstr>'Exhibit D'!Text1260</vt:lpstr>
      <vt:lpstr>'Exhibit D'!Text1261</vt:lpstr>
      <vt:lpstr>'Exhibit D'!Text1262</vt:lpstr>
      <vt:lpstr>'Exhibit D'!Text1263</vt:lpstr>
      <vt:lpstr>'Exhibit D'!Text1264</vt:lpstr>
      <vt:lpstr>'Exhibit D'!Text1265</vt:lpstr>
      <vt:lpstr>'Exhibit D'!Text1266</vt:lpstr>
      <vt:lpstr>'Exhibit D'!Text1267</vt:lpstr>
      <vt:lpstr>'Exhibit D'!Text1268</vt:lpstr>
      <vt:lpstr>'Exhibit D'!Text1269</vt:lpstr>
      <vt:lpstr>'Exhibit D'!Text1270</vt:lpstr>
      <vt:lpstr>'Exhibit D'!Text1271</vt:lpstr>
      <vt:lpstr>'Exhibit D'!Text1272</vt:lpstr>
      <vt:lpstr>'Exhibit D'!Text1273</vt:lpstr>
      <vt:lpstr>'Exhibit D'!Text1274</vt:lpstr>
      <vt:lpstr>'Exhibit D'!Text1275</vt:lpstr>
      <vt:lpstr>'Exhibit D'!Text1276</vt:lpstr>
      <vt:lpstr>'Exhibit D'!Text1277</vt:lpstr>
      <vt:lpstr>'Exhibit D'!Text1278</vt:lpstr>
      <vt:lpstr>'Exhibit D'!Text1279</vt:lpstr>
      <vt:lpstr>'Exhibit D'!Text1280</vt:lpstr>
      <vt:lpstr>'Exhibit D'!Text1281</vt:lpstr>
      <vt:lpstr>'Exhibit D'!Text1282</vt:lpstr>
      <vt:lpstr>'Exhibit D'!Text1283</vt:lpstr>
      <vt:lpstr>'Exhibit D'!Text1284</vt:lpstr>
      <vt:lpstr>'Exhibit D'!Text1285</vt:lpstr>
      <vt:lpstr>'Exhibit D'!Text1286</vt:lpstr>
      <vt:lpstr>'Exhibit D'!Text1287</vt:lpstr>
      <vt:lpstr>'Exhibit D'!Text1288</vt:lpstr>
      <vt:lpstr>'Exhibit D'!Text1289</vt:lpstr>
      <vt:lpstr>'Exhibit D'!Text1290</vt:lpstr>
      <vt:lpstr>'Exhibit D'!Text1291</vt:lpstr>
      <vt:lpstr>'Exhibit D'!Text1292</vt:lpstr>
      <vt:lpstr>'Exhibit D'!Text1293</vt:lpstr>
      <vt:lpstr>'Exhibit D'!Text1294</vt:lpstr>
      <vt:lpstr>'Exhibit D'!Text1295</vt:lpstr>
      <vt:lpstr>'Exhibit D'!Text1296</vt:lpstr>
      <vt:lpstr>'Exhibit D'!Text1297</vt:lpstr>
      <vt:lpstr>'Exhibit D'!Text1298</vt:lpstr>
      <vt:lpstr>'Exhibit D'!Text1299</vt:lpstr>
      <vt:lpstr>'Exhibit D'!Text1300</vt:lpstr>
      <vt:lpstr>'Exhibit D'!Text1301</vt:lpstr>
      <vt:lpstr>'Exhibit D'!Text1302</vt:lpstr>
      <vt:lpstr>'Exhibit D'!Text1303</vt:lpstr>
      <vt:lpstr>'Exhibit D'!Text1304</vt:lpstr>
      <vt:lpstr>'Exhibit D'!Text1305</vt:lpstr>
      <vt:lpstr>'Exhibit D'!Text1306</vt:lpstr>
      <vt:lpstr>'Exhibit D'!Text1307</vt:lpstr>
      <vt:lpstr>'Exhibit D'!Text1308</vt:lpstr>
      <vt:lpstr>'Exhibit D'!Text1309</vt:lpstr>
      <vt:lpstr>'Exhibit D'!Text1310</vt:lpstr>
      <vt:lpstr>'Exhibit D'!Text1311</vt:lpstr>
      <vt:lpstr>'Exhibit D'!Text1312</vt:lpstr>
      <vt:lpstr>'Exhibit D'!Text1313</vt:lpstr>
      <vt:lpstr>'Exhibit D'!Text1314</vt:lpstr>
      <vt:lpstr>'Exhibit D'!Text1315</vt:lpstr>
      <vt:lpstr>'Exhibit D'!Text1316</vt:lpstr>
      <vt:lpstr>'Exhibit D'!Text1324</vt:lpstr>
      <vt:lpstr>'Exhibit D'!Text1325</vt:lpstr>
      <vt:lpstr>'Exhibit D'!Text1326</vt:lpstr>
      <vt:lpstr>'Exhibit D'!Text1327</vt:lpstr>
      <vt:lpstr>'Exhibit D'!Text1328</vt:lpstr>
      <vt:lpstr>'Exhibit D'!Text1329</vt:lpstr>
      <vt:lpstr>'Exhibit D'!Text1330</vt:lpstr>
      <vt:lpstr>'Exhibit D'!Text1331</vt:lpstr>
      <vt:lpstr>'Exhibit D'!Text1332</vt:lpstr>
      <vt:lpstr>'Exhibit D'!Text1333</vt:lpstr>
      <vt:lpstr>'Exhibit D'!Text1334</vt:lpstr>
      <vt:lpstr>'Exhibit D'!Text1335</vt:lpstr>
      <vt:lpstr>'Exhibit D'!Text1336</vt:lpstr>
      <vt:lpstr>'Exhibit D'!Text1337</vt:lpstr>
      <vt:lpstr>'Exhibit D'!Text1338</vt:lpstr>
      <vt:lpstr>'Exhibit D'!Text1339</vt:lpstr>
      <vt:lpstr>'Exhibit D'!Text1340</vt:lpstr>
      <vt:lpstr>'Exhibit D'!Text1341</vt:lpstr>
      <vt:lpstr>'Exhibit D'!Text1342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Cendejas, Benjamin</dc:creator>
  <cp:lastModifiedBy>Aguilar Barreras, Annjanette</cp:lastModifiedBy>
  <cp:lastPrinted>2023-11-06T21:49:23Z</cp:lastPrinted>
  <dcterms:created xsi:type="dcterms:W3CDTF">2006-02-08T00:01:46Z</dcterms:created>
  <dcterms:modified xsi:type="dcterms:W3CDTF">2024-12-23T16:21:58Z</dcterms:modified>
</cp:coreProperties>
</file>